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inansijski plan\Finansijski plan 2022.godine\OPSTINA\"/>
    </mc:Choice>
  </mc:AlternateContent>
  <bookViews>
    <workbookView xWindow="0" yWindow="0" windowWidth="19188" windowHeight="70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93" i="1" l="1"/>
  <c r="K193" i="1"/>
  <c r="L193" i="1"/>
  <c r="L367" i="1" s="1"/>
  <c r="I193" i="1"/>
  <c r="J342" i="1"/>
  <c r="J367" i="1" s="1"/>
  <c r="K367" i="1"/>
  <c r="I367" i="1"/>
  <c r="J214" i="1"/>
  <c r="K214" i="1"/>
  <c r="L214" i="1"/>
  <c r="I214" i="1"/>
  <c r="H214" i="1"/>
  <c r="H193" i="1"/>
  <c r="H135" i="1"/>
  <c r="H81" i="1"/>
  <c r="I135" i="1" l="1"/>
  <c r="K135" i="1"/>
  <c r="L135" i="1"/>
  <c r="I338" i="1"/>
  <c r="L338" i="1"/>
  <c r="K342" i="1"/>
  <c r="L342" i="1"/>
  <c r="I342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L114" i="1"/>
  <c r="L115" i="1"/>
  <c r="L116" i="1"/>
  <c r="K114" i="1"/>
  <c r="K115" i="1"/>
  <c r="K116" i="1"/>
  <c r="J114" i="1"/>
  <c r="J115" i="1"/>
  <c r="J116" i="1"/>
  <c r="I114" i="1"/>
  <c r="I115" i="1"/>
  <c r="I116" i="1"/>
  <c r="I82" i="1"/>
  <c r="J82" i="1"/>
  <c r="K82" i="1"/>
  <c r="L82" i="1"/>
  <c r="I83" i="1"/>
  <c r="J83" i="1"/>
  <c r="K83" i="1"/>
  <c r="L83" i="1"/>
  <c r="I84" i="1"/>
  <c r="J84" i="1"/>
  <c r="K84" i="1"/>
  <c r="L84" i="1"/>
  <c r="I85" i="1"/>
  <c r="J85" i="1"/>
  <c r="K85" i="1"/>
  <c r="L85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L71" i="1"/>
  <c r="K71" i="1"/>
  <c r="J71" i="1"/>
  <c r="I71" i="1"/>
  <c r="L55" i="1"/>
  <c r="L56" i="1"/>
  <c r="L58" i="1"/>
  <c r="L59" i="1"/>
  <c r="L60" i="1"/>
  <c r="L61" i="1"/>
  <c r="L62" i="1"/>
  <c r="L63" i="1"/>
  <c r="L64" i="1"/>
  <c r="L65" i="1"/>
  <c r="L57" i="1" s="1"/>
  <c r="L66" i="1"/>
  <c r="L69" i="1"/>
  <c r="L72" i="1"/>
  <c r="L74" i="1"/>
  <c r="L75" i="1"/>
  <c r="L76" i="1"/>
  <c r="L77" i="1"/>
  <c r="L78" i="1"/>
  <c r="L79" i="1"/>
  <c r="L80" i="1"/>
  <c r="K55" i="1"/>
  <c r="K56" i="1"/>
  <c r="K58" i="1"/>
  <c r="K59" i="1"/>
  <c r="K60" i="1"/>
  <c r="K61" i="1"/>
  <c r="K62" i="1"/>
  <c r="K63" i="1"/>
  <c r="K64" i="1"/>
  <c r="K65" i="1"/>
  <c r="K57" i="1" s="1"/>
  <c r="K66" i="1"/>
  <c r="K69" i="1"/>
  <c r="K72" i="1"/>
  <c r="K74" i="1"/>
  <c r="K75" i="1"/>
  <c r="K76" i="1"/>
  <c r="K77" i="1"/>
  <c r="K78" i="1"/>
  <c r="K79" i="1"/>
  <c r="K80" i="1"/>
  <c r="J55" i="1"/>
  <c r="J56" i="1"/>
  <c r="J58" i="1"/>
  <c r="J59" i="1"/>
  <c r="J60" i="1"/>
  <c r="J61" i="1"/>
  <c r="J62" i="1"/>
  <c r="J63" i="1"/>
  <c r="J64" i="1"/>
  <c r="J65" i="1"/>
  <c r="J57" i="1" s="1"/>
  <c r="J66" i="1"/>
  <c r="J69" i="1"/>
  <c r="J72" i="1"/>
  <c r="J74" i="1"/>
  <c r="J75" i="1"/>
  <c r="J76" i="1"/>
  <c r="J77" i="1"/>
  <c r="J78" i="1"/>
  <c r="J79" i="1"/>
  <c r="J80" i="1"/>
  <c r="I55" i="1"/>
  <c r="I56" i="1"/>
  <c r="I58" i="1"/>
  <c r="I59" i="1"/>
  <c r="I60" i="1"/>
  <c r="I61" i="1"/>
  <c r="I62" i="1"/>
  <c r="I63" i="1"/>
  <c r="I64" i="1"/>
  <c r="I65" i="1"/>
  <c r="I57" i="1" s="1"/>
  <c r="I66" i="1"/>
  <c r="I69" i="1"/>
  <c r="I72" i="1"/>
  <c r="I74" i="1"/>
  <c r="I75" i="1"/>
  <c r="I76" i="1"/>
  <c r="I77" i="1"/>
  <c r="I78" i="1"/>
  <c r="I79" i="1"/>
  <c r="I80" i="1"/>
  <c r="K113" i="1" l="1"/>
  <c r="L113" i="1"/>
  <c r="I113" i="1"/>
  <c r="L81" i="1"/>
  <c r="I81" i="1"/>
  <c r="K81" i="1"/>
  <c r="J81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33" i="1"/>
  <c r="J134" i="1"/>
  <c r="J136" i="1"/>
  <c r="J137" i="1"/>
  <c r="J138" i="1"/>
  <c r="J139" i="1"/>
  <c r="J140" i="1"/>
  <c r="J141" i="1"/>
  <c r="J144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4" i="1"/>
  <c r="J165" i="1"/>
  <c r="J166" i="1"/>
  <c r="J167" i="1"/>
  <c r="J168" i="1"/>
  <c r="J169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4" i="1"/>
  <c r="J201" i="1"/>
  <c r="J202" i="1"/>
  <c r="J203" i="1"/>
  <c r="J204" i="1"/>
  <c r="J206" i="1"/>
  <c r="J207" i="1"/>
  <c r="J208" i="1"/>
  <c r="J211" i="1"/>
  <c r="J212" i="1"/>
  <c r="J215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244" i="1"/>
  <c r="J246" i="1"/>
  <c r="J249" i="1"/>
  <c r="J250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9" i="1"/>
  <c r="J330" i="1"/>
  <c r="J331" i="1"/>
  <c r="J333" i="1"/>
  <c r="J334" i="1"/>
  <c r="J335" i="1"/>
  <c r="J336" i="1"/>
  <c r="J337" i="1"/>
  <c r="J340" i="1"/>
  <c r="J341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K318" i="1"/>
  <c r="I318" i="1"/>
  <c r="H318" i="1"/>
  <c r="I286" i="1"/>
  <c r="K286" i="1"/>
  <c r="L286" i="1"/>
  <c r="H286" i="1"/>
  <c r="I171" i="1"/>
  <c r="H71" i="1"/>
  <c r="G342" i="1"/>
  <c r="H342" i="1"/>
  <c r="G332" i="1"/>
  <c r="H332" i="1"/>
  <c r="I332" i="1"/>
  <c r="K332" i="1"/>
  <c r="G318" i="1"/>
  <c r="G286" i="1"/>
  <c r="G214" i="1"/>
  <c r="G193" i="1"/>
  <c r="G171" i="1"/>
  <c r="H171" i="1"/>
  <c r="K171" i="1"/>
  <c r="L171" i="1"/>
  <c r="G135" i="1"/>
  <c r="G113" i="1"/>
  <c r="H113" i="1"/>
  <c r="G81" i="1"/>
  <c r="G71" i="1"/>
  <c r="G68" i="1"/>
  <c r="H68" i="1"/>
  <c r="G57" i="1"/>
  <c r="H57" i="1"/>
  <c r="G54" i="1"/>
  <c r="H54" i="1"/>
  <c r="F342" i="1"/>
  <c r="F338" i="1"/>
  <c r="F332" i="1"/>
  <c r="F318" i="1"/>
  <c r="F286" i="1"/>
  <c r="F214" i="1"/>
  <c r="F193" i="1"/>
  <c r="F171" i="1"/>
  <c r="F135" i="1"/>
  <c r="F113" i="1"/>
  <c r="F81" i="1"/>
  <c r="F71" i="1"/>
  <c r="F68" i="1"/>
  <c r="F57" i="1"/>
  <c r="F54" i="1"/>
  <c r="J113" i="1" l="1"/>
  <c r="J318" i="1"/>
  <c r="J338" i="1"/>
  <c r="J135" i="1"/>
  <c r="K54" i="1"/>
  <c r="J54" i="1"/>
  <c r="L54" i="1"/>
  <c r="I54" i="1"/>
  <c r="J68" i="1"/>
  <c r="I68" i="1"/>
  <c r="K68" i="1"/>
  <c r="L68" i="1"/>
  <c r="J171" i="1"/>
  <c r="J332" i="1"/>
  <c r="G367" i="1"/>
  <c r="H367" i="1"/>
  <c r="H371" i="1" s="1"/>
  <c r="F367" i="1"/>
  <c r="I371" i="1" l="1"/>
  <c r="L371" i="1"/>
  <c r="J371" i="1"/>
  <c r="K371" i="1"/>
</calcChain>
</file>

<file path=xl/sharedStrings.xml><?xml version="1.0" encoding="utf-8"?>
<sst xmlns="http://schemas.openxmlformats.org/spreadsheetml/2006/main" count="442" uniqueCount="373">
  <si>
    <t>2. ПРОГРАМСКА АКТИВНОСТ</t>
  </si>
  <si>
    <t>Програм коме припада:</t>
  </si>
  <si>
    <t>Назив:</t>
  </si>
  <si>
    <t>Функција:</t>
  </si>
  <si>
    <t>Назив организационе јединице/ Буџетски корисник :</t>
  </si>
  <si>
    <t>Сврхa:</t>
  </si>
  <si>
    <t>Доступност основног образовања свој деци са територије ЈЛС у складу са прописаним стандардима</t>
  </si>
  <si>
    <t>Основ:</t>
  </si>
  <si>
    <t>Опис:</t>
  </si>
  <si>
    <t>Мере и поглавље преговора о приступањњу ЕУ</t>
  </si>
  <si>
    <t>(Анекс 3 Упутства за израду програмског буџета) релевантно само за Републику Србију)</t>
  </si>
  <si>
    <t>Одговорно лице за спровођење програмске активности</t>
  </si>
  <si>
    <t>Циљ*</t>
  </si>
  <si>
    <t>Индикатори **</t>
  </si>
  <si>
    <t>Назив индикатора</t>
  </si>
  <si>
    <t>Вредност у базној години (2017)</t>
  </si>
  <si>
    <t>Циљана вредност 2018</t>
  </si>
  <si>
    <t>Циљана вредност 2019</t>
  </si>
  <si>
    <t>Циљана вредност 2020</t>
  </si>
  <si>
    <t xml:space="preserve">Извор верификације за сваки индикатор </t>
  </si>
  <si>
    <t xml:space="preserve">Обезбеђени прописани услови за васпитно-образовни рад са децом у основним школама </t>
  </si>
  <si>
    <t>Просечан број ученика по одељењу (разврстани по полу)</t>
  </si>
  <si>
    <t>353-17</t>
  </si>
  <si>
    <t>360-16</t>
  </si>
  <si>
    <t>стручна служба установе</t>
  </si>
  <si>
    <t>Индикатори</t>
  </si>
  <si>
    <t>Вредност у базној години (2015)</t>
  </si>
  <si>
    <t>Циљана вредност I ребаланс 2016</t>
  </si>
  <si>
    <t>Циљана вредност 2017</t>
  </si>
  <si>
    <t>Циљана вредност 2016 I ребаланс</t>
  </si>
  <si>
    <t>Индикатори исхода/излазног резултата</t>
  </si>
  <si>
    <t>Извор верификације за сваки индикатор исхода</t>
  </si>
  <si>
    <t>ПОЗ</t>
  </si>
  <si>
    <t>Економ. класиф.</t>
  </si>
  <si>
    <t>Врста расхода и издатака</t>
  </si>
  <si>
    <t>расходи у 2020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</si>
  <si>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</si>
  <si>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</si>
  <si>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</si>
  <si>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</si>
  <si>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</si>
  <si>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</si>
  <si>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</si>
  <si>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Превоз на посао и са посла (маркица)</t>
  </si>
  <si>
    <t>Соц. давања запосленима</t>
  </si>
  <si>
    <t>Исплата накнада за време одсуст. са посла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</si>
  <si>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</si>
  <si>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</si>
  <si>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</si>
  <si>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</si>
  <si>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Отпремнина у случају отпуштања с посла</t>
  </si>
  <si>
    <t>Помоћ у случају смрти запосленог или чл.пор.</t>
  </si>
  <si>
    <t>Помоћ у медицинском лечењу запосленог</t>
  </si>
  <si>
    <t>Накнаде за запослене</t>
  </si>
  <si>
    <t>Накнаде трошкова за превоз на посао и са посла</t>
  </si>
  <si>
    <t>Награде, бонуси и остали посебни расходи</t>
  </si>
  <si>
    <t>Јубиларне награде</t>
  </si>
  <si>
    <t>Награде за посебне резултате рада</t>
  </si>
  <si>
    <t xml:space="preserve"> Посланички додатак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</si>
  <si>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</si>
  <si>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</si>
  <si>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</si>
  <si>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</si>
  <si>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Трошкови платног промета</t>
  </si>
  <si>
    <t>Енергетске услуге</t>
  </si>
  <si>
    <t>Трошкови електричне енергије</t>
  </si>
  <si>
    <t>Природни гас - централно грејање</t>
  </si>
  <si>
    <t>Комуналне услуге</t>
  </si>
  <si>
    <t>Услуге водовода и канализације</t>
  </si>
  <si>
    <t xml:space="preserve">Дератизација </t>
  </si>
  <si>
    <t>Одвоз отпада</t>
  </si>
  <si>
    <t>Услуге чишћења</t>
  </si>
  <si>
    <t>Услуге комуникација</t>
  </si>
  <si>
    <t>Услуге доставе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</si>
  <si>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</si>
  <si>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</si>
  <si>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</si>
  <si>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</si>
  <si>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</si>
  <si>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 у сл.несреће на раду</t>
  </si>
  <si>
    <t>Осигурање од одговорности према трећ.лиц.</t>
  </si>
  <si>
    <t>Закуп имовине и опреме</t>
  </si>
  <si>
    <t>Закуп стамбеног простора</t>
  </si>
  <si>
    <t>Закуп осталог простора</t>
  </si>
  <si>
    <t>Закуп опреме за очув.животне средине и науку</t>
  </si>
  <si>
    <t>Закуп опреме за образов.,културу и спорт</t>
  </si>
  <si>
    <t xml:space="preserve">Остали трошкови </t>
  </si>
  <si>
    <t>Радио-телевизијска претплата</t>
  </si>
  <si>
    <t>Остали непоменути трошкови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</si>
  <si>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</si>
  <si>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</si>
  <si>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</si>
  <si>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смештаја на службеном путу</t>
  </si>
  <si>
    <t>Трошкови превоза на службеном путу</t>
  </si>
  <si>
    <t>Накнада за употребу сопственог возила</t>
  </si>
  <si>
    <t>Остали трошкови за посл.путовања у земљи</t>
  </si>
  <si>
    <t>Трошкови службених путовања у иностранство</t>
  </si>
  <si>
    <t>Трошкови дневница за службени пут у иност.</t>
  </si>
  <si>
    <t>Трошкови превоза за сл.пут у земљи и ин.(ав.,аут.,воз и сл.)</t>
  </si>
  <si>
    <t>Услуге превоза у јавном саобраћају</t>
  </si>
  <si>
    <t>Остали трошкови за посл.путовања у иностран.</t>
  </si>
  <si>
    <t>Трошкови путовања у оквиру редовног рада</t>
  </si>
  <si>
    <t>Дневница за путовање у оквиру ред.рада</t>
  </si>
  <si>
    <t>Превоз средствима јавног превоза</t>
  </si>
  <si>
    <t>Накнада за употребу сопственог аутомобила</t>
  </si>
  <si>
    <t>Трошкови путовања ученика</t>
  </si>
  <si>
    <t>Превоз ученика</t>
  </si>
  <si>
    <t>Трошкови путов ученика који учеств на републ. И међунар такмиче</t>
  </si>
  <si>
    <t>Трошкови путовања ученика  који учествују на такмичењима</t>
  </si>
  <si>
    <t>Услуге по уговору</t>
  </si>
  <si>
    <t>Административне услуге</t>
  </si>
  <si>
    <t>Услуге превођења</t>
  </si>
  <si>
    <t>Секретарске услуге</t>
  </si>
  <si>
    <t>Рачуноводствене услуге</t>
  </si>
  <si>
    <t>Остале административне услуге</t>
  </si>
  <si>
    <t>Компјутерске услуге</t>
  </si>
  <si>
    <t>Услуге за израду софтвера</t>
  </si>
  <si>
    <t>Услуге одржавања софтвера</t>
  </si>
  <si>
    <t>Услуге одржавања рачунара</t>
  </si>
  <si>
    <t>Остале компјутерске услуге</t>
  </si>
  <si>
    <t>Услуге образовања и усавршавања запосл.</t>
  </si>
  <si>
    <t>Котизација за семинаре</t>
  </si>
  <si>
    <t>Котизација за учествовање на сајмовима</t>
  </si>
  <si>
    <t>Издаци за стручне испите</t>
  </si>
  <si>
    <t>Остали издаци за стручно образовање</t>
  </si>
  <si>
    <t>Услуге информисања</t>
  </si>
  <si>
    <t>Услуге штампања часописа</t>
  </si>
  <si>
    <t>Остале услуге штампања</t>
  </si>
  <si>
    <t>Услуге штампање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</si>
  <si>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</si>
  <si>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</si>
  <si>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</si>
  <si>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Стручне услуге</t>
  </si>
  <si>
    <t>Правно заступање пред дом.судовима</t>
  </si>
  <si>
    <t>Остале правне услуге</t>
  </si>
  <si>
    <t>Остале финансијске услуге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</si>
  <si>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</si>
  <si>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</si>
  <si>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</si>
  <si>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</si>
  <si>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</si>
  <si>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</si>
  <si>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</si>
  <si>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</si>
  <si>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</si>
  <si>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Заштита биља</t>
  </si>
  <si>
    <t>Испитивање узор.земљишта и вешт.ђубрива</t>
  </si>
  <si>
    <t>Остале услуге заштите животиња и биља</t>
  </si>
  <si>
    <t>Услуге образовања, културе и спорта</t>
  </si>
  <si>
    <t>Услуге образовања</t>
  </si>
  <si>
    <t>Услуге културе</t>
  </si>
  <si>
    <t>Услуге спорта</t>
  </si>
  <si>
    <t>Медицинске услуге</t>
  </si>
  <si>
    <t>Услуге јавног здравства - испекција и анализа</t>
  </si>
  <si>
    <t>Здравствена заштита по уговору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</si>
  <si>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</si>
  <si>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</si>
  <si>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 науке и геодетских услуга</t>
  </si>
  <si>
    <t>Услуге очувања животне средине</t>
  </si>
  <si>
    <t>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</si>
  <si>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</si>
  <si>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</si>
  <si>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обј.</t>
  </si>
  <si>
    <t>Зидарски радови</t>
  </si>
  <si>
    <t>Столарски радови</t>
  </si>
  <si>
    <t>Молерски радови</t>
  </si>
  <si>
    <t>Централно грејање</t>
  </si>
  <si>
    <t>Електричне инсталације</t>
  </si>
  <si>
    <t>Текуће поправке и одржавање остл.објеката</t>
  </si>
  <si>
    <t>Текуће поправке и одржавање опреме</t>
  </si>
  <si>
    <t>Механичке поправке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</si>
  <si>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</si>
  <si>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</si>
  <si>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</si>
  <si>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</si>
  <si>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</si>
  <si>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Уградна опрема</t>
  </si>
  <si>
    <t>Остале поправке и одрж.админист.опреме</t>
  </si>
  <si>
    <t>Тек.поправке и одрж.опреме за пољоприв.</t>
  </si>
  <si>
    <t>Текуће поправке и одр опреме за образовање</t>
  </si>
  <si>
    <t>Материјал</t>
  </si>
  <si>
    <t>Административни материјал</t>
  </si>
  <si>
    <t>Канцеларијски материјал</t>
  </si>
  <si>
    <t>Расходи за радну униформу</t>
  </si>
  <si>
    <t>ХТЗ опрема</t>
  </si>
  <si>
    <t>Остали расходи за одећу</t>
  </si>
  <si>
    <t>Цвеће и зеленило</t>
  </si>
  <si>
    <t>Остали административни материјал</t>
  </si>
  <si>
    <t>Материјали за пољопривреду</t>
  </si>
  <si>
    <t>Остали материјал за пољопривреду</t>
  </si>
  <si>
    <t>Материјали за образовање и усавршавање зап.</t>
  </si>
  <si>
    <t>Стручна литература за редовне потр.запосл.</t>
  </si>
  <si>
    <t>Стручна литература за редовне потребе</t>
  </si>
  <si>
    <t>Бензин</t>
  </si>
  <si>
    <t>Дизел гориво</t>
  </si>
  <si>
    <t>Материјали за очување животне средине</t>
  </si>
  <si>
    <t>Материјали за метеоролошка мерења</t>
  </si>
  <si>
    <t>Материјали за истраживање и развој</t>
  </si>
  <si>
    <t>Материјали за тестирање ваздуха</t>
  </si>
  <si>
    <t>Материјали за тестирање воде</t>
  </si>
  <si>
    <t>Материјали за тестирање тла</t>
  </si>
  <si>
    <t>Ост.материјали за очување жив.средине</t>
  </si>
  <si>
    <t>Материјали за образовање, културу и спорт</t>
  </si>
  <si>
    <t>Материјали за образовање</t>
  </si>
  <si>
    <t>Материјали за културу</t>
  </si>
  <si>
    <t>Материјали за спорт</t>
  </si>
  <si>
    <t>Медицински и лабараторијски материјали</t>
  </si>
  <si>
    <t>Материјали за медицинске тестове</t>
  </si>
  <si>
    <t>Материјали за лабораторијске тестове</t>
  </si>
  <si>
    <t>Остали медицински и лабор.материјали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</si>
  <si>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</si>
  <si>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</si>
  <si>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</si>
  <si>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Храна</t>
  </si>
  <si>
    <t>Пића</t>
  </si>
  <si>
    <t>Материјали за посебне намене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</si>
  <si>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</si>
  <si>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</si>
  <si>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</si>
  <si>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</si>
  <si>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</si>
  <si>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</si>
  <si>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</si>
  <si>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 xml:space="preserve">Амортизација осталих некретнина и опреме </t>
  </si>
  <si>
    <t>Амортизација култивисане имовине</t>
  </si>
  <si>
    <t>Употреба драгоцености</t>
  </si>
  <si>
    <t>Употреба приподне имовине</t>
  </si>
  <si>
    <t>Амортизација нематеријалне имовине</t>
  </si>
  <si>
    <t>Отплате домаћих камата</t>
  </si>
  <si>
    <t>Отплата камата на домаће хартије од вред.</t>
  </si>
  <si>
    <t>Отплата камата осталим нивоима власти</t>
  </si>
  <si>
    <t>Отплата каматадомаћим јавним фин. инст.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</si>
  <si>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</si>
  <si>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</si>
  <si>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</si>
  <si>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ма домаће фин.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</si>
  <si>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</si>
  <si>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</si>
  <si>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</si>
  <si>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</si>
  <si>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</si>
  <si>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нефин. предуз. и орг.</t>
  </si>
  <si>
    <t xml:space="preserve"> Трансфери осталим нивоима власти</t>
  </si>
  <si>
    <t>Остале дотације и трансфери</t>
  </si>
  <si>
    <t>Накнаде за социјалну заштиту из буџета</t>
  </si>
  <si>
    <t>Накнаде из буџета у случају болести и инв.</t>
  </si>
  <si>
    <t>Накнаде за боловање</t>
  </si>
  <si>
    <t>Накнаде за инвалидност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</si>
  <si>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</si>
  <si>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</si>
  <si>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</si>
  <si>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</t>
  </si>
  <si>
    <t>Старосне пензије</t>
  </si>
  <si>
    <t>Породичне пензије</t>
  </si>
  <si>
    <t>Накнаде из буџета у сл. смрти</t>
  </si>
  <si>
    <t>Накнаде из буџета за образ., кул., науку и спорт</t>
  </si>
  <si>
    <t>Ученичке награде</t>
  </si>
  <si>
    <t>Исхрана и смештај ученика</t>
  </si>
  <si>
    <t>Накнаде из буџета за науку</t>
  </si>
  <si>
    <t>Накнаде из буџета за становање и живот</t>
  </si>
  <si>
    <t>Остале накнаде из буџета</t>
  </si>
  <si>
    <t>Једнократна помоћ</t>
  </si>
  <si>
    <t>Дотације невладиним организацијама</t>
  </si>
  <si>
    <t>Дотације непрофит. Организацијама</t>
  </si>
  <si>
    <t>Дотације непрофит. здравств.Организацијама</t>
  </si>
  <si>
    <t>Дотације осталим непрофитним институцијама</t>
  </si>
  <si>
    <t>Дотације спортским омладинским организац.</t>
  </si>
  <si>
    <t>Дотације верским заједницама</t>
  </si>
  <si>
    <t>Дотације осталим удружењима грађана</t>
  </si>
  <si>
    <t>Порези, обавезне таксе и казне</t>
  </si>
  <si>
    <t>Остали порези</t>
  </si>
  <si>
    <t>Стални порез на имовину</t>
  </si>
  <si>
    <t>Порез на робу</t>
  </si>
  <si>
    <t>Регистрација возила</t>
  </si>
  <si>
    <t>Обавезне таксе</t>
  </si>
  <si>
    <t>Републичке таксе</t>
  </si>
  <si>
    <t>Судске таксе</t>
  </si>
  <si>
    <t xml:space="preserve">Новчане казне </t>
  </si>
  <si>
    <t>Општинске таксе</t>
  </si>
  <si>
    <t>Новчане казне и пенали по реш.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</si>
  <si>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</si>
  <si>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нанету од стране државних органа </t>
  </si>
  <si>
    <t>Административни трансфери</t>
  </si>
  <si>
    <t>Зграде и грађевински објекти</t>
  </si>
  <si>
    <t>Пројектна документација</t>
  </si>
  <si>
    <t>Идејни пројекат</t>
  </si>
  <si>
    <t>Машине и опрема</t>
  </si>
  <si>
    <t>Опрема за образовање</t>
  </si>
  <si>
    <t>Остала опрема</t>
  </si>
  <si>
    <t>Опрема за јавну безбедност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</si>
  <si>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</si>
  <si>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</si>
  <si>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</si>
  <si>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</si>
  <si>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</si>
  <si>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</si>
  <si>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</si>
  <si>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</si>
  <si>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</si>
  <si>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</si>
  <si>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</si>
  <si>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</si>
  <si>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</si>
  <si>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</si>
  <si>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</si>
  <si>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</si>
  <si>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</si>
  <si>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</si>
  <si>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УКУПНИ ТЕКУЋИ РАСХОДИ И ИЗДАЦИ</t>
  </si>
  <si>
    <t>УКУПАН БУЏЕТ УСТАНОВЕ</t>
  </si>
  <si>
    <t>ребаланс 1</t>
  </si>
  <si>
    <t>расходи у 2022</t>
  </si>
  <si>
    <t>I квартал</t>
  </si>
  <si>
    <t>II квартал</t>
  </si>
  <si>
    <t>III квартал</t>
  </si>
  <si>
    <t>IV квартал</t>
  </si>
  <si>
    <t>Телефон</t>
  </si>
  <si>
    <t>Интернет</t>
  </si>
  <si>
    <t>ПЛАН РЕАЛИЗАЦИЈЕ ТРОШКОВА ПО КВАРТАЛИМА -ФИНАНСИЈСКИ ПЛАН ЗА 2022.ГОДИНУ</t>
  </si>
  <si>
    <t xml:space="preserve">Остале услуге и материјали за текуће поправке и одржавање зграда </t>
  </si>
  <si>
    <t>265.6</t>
  </si>
  <si>
    <t>265.5</t>
  </si>
  <si>
    <t>265.3</t>
  </si>
  <si>
    <t>265.7</t>
  </si>
  <si>
    <t>265.8</t>
  </si>
  <si>
    <t>265.4</t>
  </si>
  <si>
    <t>265.9</t>
  </si>
  <si>
    <t>265.10</t>
  </si>
  <si>
    <t>265.11</t>
  </si>
  <si>
    <t>265.13</t>
  </si>
  <si>
    <t>265.15</t>
  </si>
  <si>
    <t>265.16</t>
  </si>
  <si>
    <t>265.51</t>
  </si>
  <si>
    <t>265.18</t>
  </si>
  <si>
    <t>265.19</t>
  </si>
  <si>
    <t>265.21</t>
  </si>
  <si>
    <t>265.23</t>
  </si>
  <si>
    <t>265.29</t>
  </si>
  <si>
    <t>265.27</t>
  </si>
  <si>
    <t>265.28</t>
  </si>
  <si>
    <t>265.</t>
  </si>
  <si>
    <t>265.31</t>
  </si>
  <si>
    <t>265.32</t>
  </si>
  <si>
    <t>265.33</t>
  </si>
  <si>
    <t>265.34</t>
  </si>
  <si>
    <t>265.35</t>
  </si>
  <si>
    <t>265.41</t>
  </si>
  <si>
    <t>265.46</t>
  </si>
  <si>
    <t>265.48</t>
  </si>
  <si>
    <t>Програм 09  основно образовање</t>
  </si>
  <si>
    <t>2003-0001   Реализација делатности основног образовања</t>
  </si>
  <si>
    <t>912 - основно  образовање</t>
  </si>
  <si>
    <t>Закон о основама система образовања , Закон о основном образовању и васпитању, посебан колективни уговор за запослене у основном и средњем образовању</t>
  </si>
  <si>
    <t>Остали материјали за одржавање хигијене</t>
  </si>
  <si>
    <t>260.81</t>
  </si>
  <si>
    <t>260.79</t>
  </si>
  <si>
    <t>260.85</t>
  </si>
  <si>
    <t>Биротехничка опрема</t>
  </si>
  <si>
    <t>260.88</t>
  </si>
  <si>
    <t>260.89</t>
  </si>
  <si>
    <t>260.93</t>
  </si>
  <si>
    <t>260.97</t>
  </si>
  <si>
    <t>260.3</t>
  </si>
  <si>
    <t>ОШ"ЂУРА ЈАКШИЋ" Кикинда</t>
  </si>
  <si>
    <t>Биљана Шимон, директор</t>
  </si>
  <si>
    <t>260.22</t>
  </si>
  <si>
    <t>260.77</t>
  </si>
  <si>
    <t>Санација техничког кабинета</t>
  </si>
  <si>
    <t>260.42</t>
  </si>
  <si>
    <t>260.37</t>
  </si>
  <si>
    <t>260.21</t>
  </si>
  <si>
    <t>260.35</t>
  </si>
  <si>
    <t>265.36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</si>
</sst>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\-??_);_(@_)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1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4" applyNumberFormat="0" applyAlignment="0" applyProtection="0"/>
    <xf numFmtId="0" fontId="20" fillId="23" borderId="14" applyNumberFormat="0" applyAlignment="0" applyProtection="0"/>
    <xf numFmtId="0" fontId="21" fillId="24" borderId="15" applyNumberFormat="0" applyAlignment="0" applyProtection="0"/>
    <xf numFmtId="165" fontId="16" fillId="0" borderId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5" borderId="0" applyNumberFormat="0" applyBorder="0" applyAlignment="0" applyProtection="0"/>
    <xf numFmtId="0" fontId="16" fillId="0" borderId="0"/>
    <xf numFmtId="0" fontId="2" fillId="0" borderId="0"/>
    <xf numFmtId="0" fontId="14" fillId="0" borderId="0"/>
    <xf numFmtId="0" fontId="2" fillId="0" borderId="0"/>
    <xf numFmtId="0" fontId="16" fillId="26" borderId="20" applyNumberFormat="0" applyAlignment="0" applyProtection="0"/>
    <xf numFmtId="0" fontId="16" fillId="26" borderId="20" applyNumberFormat="0" applyAlignment="0" applyProtection="0"/>
    <xf numFmtId="0" fontId="30" fillId="23" borderId="21" applyNumberFormat="0" applyAlignment="0" applyProtection="0"/>
    <xf numFmtId="0" fontId="30" fillId="23" borderId="21" applyNumberFormat="0" applyAlignment="0" applyProtection="0"/>
    <xf numFmtId="9" fontId="15" fillId="0" borderId="0" applyFont="0" applyFill="0" applyBorder="0" applyAlignment="0" applyProtection="0"/>
    <xf numFmtId="9" fontId="16" fillId="0" borderId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/>
    <xf numFmtId="0" fontId="0" fillId="0" borderId="7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2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center" wrapText="1"/>
    </xf>
    <xf numFmtId="0" fontId="0" fillId="0" borderId="12" xfId="0" applyBorder="1"/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/>
    <xf numFmtId="0" fontId="12" fillId="0" borderId="12" xfId="0" applyFont="1" applyFill="1" applyBorder="1"/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/>
    <xf numFmtId="0" fontId="12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0" fillId="0" borderId="12" xfId="0" applyFill="1" applyBorder="1"/>
    <xf numFmtId="0" fontId="11" fillId="0" borderId="12" xfId="0" applyFont="1" applyFill="1" applyBorder="1" applyAlignment="1"/>
    <xf numFmtId="0" fontId="11" fillId="4" borderId="12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12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wrapText="1"/>
    </xf>
    <xf numFmtId="0" fontId="0" fillId="0" borderId="9" xfId="0" applyBorder="1" applyAlignment="1"/>
    <xf numFmtId="0" fontId="0" fillId="0" borderId="11" xfId="0" applyBorder="1" applyAlignment="1"/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0" fillId="4" borderId="12" xfId="0" applyFill="1" applyBorder="1"/>
    <xf numFmtId="0" fontId="0" fillId="4" borderId="9" xfId="0" applyFill="1" applyBorder="1" applyAlignment="1"/>
    <xf numFmtId="0" fontId="0" fillId="4" borderId="11" xfId="0" applyFill="1" applyBorder="1" applyAlignment="1"/>
    <xf numFmtId="0" fontId="3" fillId="0" borderId="12" xfId="0" applyFont="1" applyBorder="1"/>
    <xf numFmtId="0" fontId="3" fillId="0" borderId="0" xfId="0" applyFont="1"/>
    <xf numFmtId="0" fontId="3" fillId="4" borderId="12" xfId="0" applyFont="1" applyFill="1" applyBorder="1"/>
    <xf numFmtId="0" fontId="0" fillId="0" borderId="12" xfId="0" applyFont="1" applyBorder="1"/>
    <xf numFmtId="0" fontId="12" fillId="0" borderId="12" xfId="0" applyFont="1" applyFill="1" applyBorder="1" applyAlignment="1">
      <alignment horizontal="left"/>
    </xf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3" fillId="2" borderId="0" xfId="0" applyFont="1" applyFill="1"/>
    <xf numFmtId="0" fontId="13" fillId="2" borderId="12" xfId="0" applyFont="1" applyFill="1" applyBorder="1" applyAlignment="1" applyProtection="1">
      <alignment vertical="center" wrapText="1"/>
      <protection locked="0"/>
    </xf>
    <xf numFmtId="0" fontId="0" fillId="27" borderId="0" xfId="0" applyFill="1" applyBorder="1" applyAlignment="1" applyProtection="1">
      <alignment horizontal="center" vertical="top"/>
      <protection locked="0"/>
    </xf>
    <xf numFmtId="0" fontId="10" fillId="27" borderId="0" xfId="0" applyFont="1" applyFill="1" applyAlignment="1" applyProtection="1">
      <alignment vertical="center" wrapText="1"/>
      <protection locked="0"/>
    </xf>
    <xf numFmtId="0" fontId="6" fillId="27" borderId="12" xfId="0" applyFont="1" applyFill="1" applyBorder="1" applyAlignment="1" applyProtection="1">
      <alignment horizontal="center" vertical="center" wrapText="1"/>
      <protection locked="0"/>
    </xf>
    <xf numFmtId="0" fontId="10" fillId="27" borderId="12" xfId="0" applyFont="1" applyFill="1" applyBorder="1" applyAlignment="1" applyProtection="1">
      <alignment vertical="center" wrapText="1"/>
      <protection locked="0"/>
    </xf>
    <xf numFmtId="0" fontId="0" fillId="27" borderId="12" xfId="0" applyFill="1" applyBorder="1"/>
    <xf numFmtId="0" fontId="3" fillId="27" borderId="12" xfId="0" applyFont="1" applyFill="1" applyBorder="1"/>
    <xf numFmtId="0" fontId="0" fillId="27" borderId="0" xfId="0" applyFill="1"/>
    <xf numFmtId="0" fontId="3" fillId="27" borderId="0" xfId="0" applyFont="1" applyFill="1"/>
    <xf numFmtId="0" fontId="36" fillId="4" borderId="12" xfId="0" applyFont="1" applyFill="1" applyBorder="1"/>
    <xf numFmtId="0" fontId="35" fillId="2" borderId="12" xfId="0" applyFont="1" applyFill="1" applyBorder="1"/>
    <xf numFmtId="0" fontId="0" fillId="0" borderId="9" xfId="0" applyBorder="1"/>
    <xf numFmtId="4" fontId="0" fillId="2" borderId="12" xfId="0" applyNumberFormat="1" applyFill="1" applyBorder="1"/>
    <xf numFmtId="4" fontId="3" fillId="2" borderId="12" xfId="0" applyNumberFormat="1" applyFont="1" applyFill="1" applyBorder="1"/>
    <xf numFmtId="0" fontId="10" fillId="2" borderId="13" xfId="0" applyFont="1" applyFill="1" applyBorder="1" applyAlignment="1" applyProtection="1">
      <alignment vertical="center" wrapText="1"/>
      <protection locked="0"/>
    </xf>
    <xf numFmtId="0" fontId="13" fillId="27" borderId="12" xfId="0" applyFont="1" applyFill="1" applyBorder="1" applyAlignment="1" applyProtection="1">
      <alignment vertical="center" wrapText="1"/>
      <protection locked="0"/>
    </xf>
    <xf numFmtId="0" fontId="11" fillId="27" borderId="12" xfId="0" applyFont="1" applyFill="1" applyBorder="1" applyAlignment="1"/>
    <xf numFmtId="0" fontId="0" fillId="27" borderId="12" xfId="0" applyFont="1" applyFill="1" applyBorder="1"/>
    <xf numFmtId="0" fontId="0" fillId="2" borderId="12" xfId="0" applyFont="1" applyFill="1" applyBorder="1"/>
    <xf numFmtId="0" fontId="0" fillId="0" borderId="0" xfId="0" applyFont="1"/>
    <xf numFmtId="3" fontId="0" fillId="2" borderId="12" xfId="0" applyNumberFormat="1" applyFill="1" applyBorder="1"/>
    <xf numFmtId="0" fontId="1" fillId="2" borderId="12" xfId="0" applyFont="1" applyFill="1" applyBorder="1"/>
    <xf numFmtId="3" fontId="0" fillId="2" borderId="12" xfId="0" applyNumberFormat="1" applyFont="1" applyFill="1" applyBorder="1"/>
    <xf numFmtId="0" fontId="37" fillId="27" borderId="12" xfId="0" applyFont="1" applyFill="1" applyBorder="1"/>
    <xf numFmtId="0" fontId="37" fillId="2" borderId="12" xfId="0" applyFont="1" applyFill="1" applyBorder="1"/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4" fillId="2" borderId="12" xfId="0" applyFont="1" applyFill="1" applyBorder="1"/>
    <xf numFmtId="0" fontId="3" fillId="2" borderId="0" xfId="0" applyFont="1" applyFill="1" applyBorder="1"/>
    <xf numFmtId="3" fontId="0" fillId="2" borderId="0" xfId="0" applyNumberFormat="1" applyFill="1" applyBorder="1"/>
    <xf numFmtId="0" fontId="12" fillId="2" borderId="12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3" fontId="0" fillId="0" borderId="0" xfId="0" applyNumberFormat="1"/>
    <xf numFmtId="1" fontId="0" fillId="2" borderId="12" xfId="0" applyNumberFormat="1" applyFill="1" applyBorder="1"/>
    <xf numFmtId="1" fontId="1" fillId="2" borderId="12" xfId="0" applyNumberFormat="1" applyFont="1" applyFill="1" applyBorder="1"/>
    <xf numFmtId="0" fontId="12" fillId="2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6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Comma 4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2 2 2" xfId="59"/>
    <cellStyle name="Normal 3" xfId="45"/>
    <cellStyle name="Normal 4" xfId="46"/>
    <cellStyle name="Normal 4 2" xfId="60"/>
    <cellStyle name="Normalno 2" xfId="1"/>
    <cellStyle name="Note 2" xfId="47"/>
    <cellStyle name="Note 3" xfId="48"/>
    <cellStyle name="Output 2" xfId="49"/>
    <cellStyle name="Output 3" xfId="50"/>
    <cellStyle name="Percent 2" xfId="52"/>
    <cellStyle name="Percent 3" xfId="53"/>
    <cellStyle name="Percent 3 2" xfId="62"/>
    <cellStyle name="Percent 4" xfId="54"/>
    <cellStyle name="Postotak 2" xfId="61"/>
    <cellStyle name="Postotak 3" xfId="51"/>
    <cellStyle name="Title 2" xfId="55"/>
    <cellStyle name="Total 2" xfId="56"/>
    <cellStyle name="Total 3" xfId="57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tabSelected="1" workbookViewId="0">
      <selection activeCell="N380" sqref="N380"/>
    </sheetView>
  </sheetViews>
  <sheetFormatPr defaultRowHeight="14.4" x14ac:dyDescent="0.3"/>
  <cols>
    <col min="5" max="5" width="26.88671875" customWidth="1"/>
    <col min="6" max="6" width="11" style="58" hidden="1" customWidth="1"/>
    <col min="7" max="7" width="0" hidden="1" customWidth="1"/>
    <col min="8" max="8" width="10.88671875" style="67" customWidth="1"/>
    <col min="10" max="11" width="9.109375" customWidth="1"/>
  </cols>
  <sheetData>
    <row r="1" spans="1:12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7"/>
    </row>
    <row r="2" spans="1:12" x14ac:dyDescent="0.3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2" x14ac:dyDescent="0.3">
      <c r="A3" s="2"/>
      <c r="B3" s="3"/>
      <c r="C3" s="4"/>
      <c r="D3" s="4"/>
      <c r="E3" s="4"/>
      <c r="F3" s="5"/>
      <c r="G3" s="5"/>
      <c r="H3" s="61"/>
      <c r="I3" s="5"/>
      <c r="J3" s="6"/>
    </row>
    <row r="4" spans="1:12" x14ac:dyDescent="0.3">
      <c r="A4" s="151" t="s">
        <v>1</v>
      </c>
      <c r="B4" s="152"/>
      <c r="C4" s="152"/>
      <c r="D4" s="153" t="s">
        <v>349</v>
      </c>
      <c r="E4" s="153"/>
      <c r="F4" s="153"/>
      <c r="G4" s="153"/>
      <c r="H4" s="153"/>
      <c r="I4" s="7"/>
      <c r="J4" s="8"/>
    </row>
    <row r="5" spans="1:12" x14ac:dyDescent="0.3">
      <c r="A5" s="151" t="s">
        <v>2</v>
      </c>
      <c r="B5" s="152"/>
      <c r="C5" s="152"/>
      <c r="D5" s="154" t="s">
        <v>350</v>
      </c>
      <c r="E5" s="154"/>
      <c r="F5" s="154"/>
      <c r="G5" s="154"/>
      <c r="H5" s="154"/>
      <c r="I5" s="9"/>
      <c r="J5" s="10"/>
    </row>
    <row r="6" spans="1:12" x14ac:dyDescent="0.3">
      <c r="A6" s="151" t="s">
        <v>3</v>
      </c>
      <c r="B6" s="152"/>
      <c r="C6" s="152"/>
      <c r="D6" s="155" t="s">
        <v>351</v>
      </c>
      <c r="E6" s="155"/>
      <c r="F6" s="155"/>
      <c r="G6" s="155"/>
      <c r="H6" s="155"/>
      <c r="I6" s="11"/>
      <c r="J6" s="12"/>
    </row>
    <row r="7" spans="1:12" ht="26.4" customHeight="1" x14ac:dyDescent="0.3">
      <c r="A7" s="133" t="s">
        <v>4</v>
      </c>
      <c r="B7" s="134"/>
      <c r="C7" s="134"/>
      <c r="D7" s="135" t="s">
        <v>363</v>
      </c>
      <c r="E7" s="135"/>
      <c r="F7" s="135"/>
      <c r="G7" s="135"/>
      <c r="H7" s="135"/>
      <c r="I7" s="135"/>
      <c r="J7" s="136"/>
    </row>
    <row r="8" spans="1:12" ht="27.6" customHeight="1" x14ac:dyDescent="0.3">
      <c r="A8" s="133" t="s">
        <v>5</v>
      </c>
      <c r="B8" s="134"/>
      <c r="C8" s="134"/>
      <c r="D8" s="141" t="s">
        <v>6</v>
      </c>
      <c r="E8" s="141"/>
      <c r="F8" s="141"/>
      <c r="G8" s="141"/>
      <c r="H8" s="141"/>
      <c r="I8" s="141"/>
      <c r="J8" s="142"/>
    </row>
    <row r="9" spans="1:12" ht="25.5" customHeight="1" x14ac:dyDescent="0.3">
      <c r="A9" s="133" t="s">
        <v>7</v>
      </c>
      <c r="B9" s="134"/>
      <c r="C9" s="134"/>
      <c r="D9" s="139" t="s">
        <v>352</v>
      </c>
      <c r="E9" s="139"/>
      <c r="F9" s="139"/>
      <c r="G9" s="139"/>
      <c r="H9" s="139"/>
      <c r="I9" s="139"/>
      <c r="J9" s="140"/>
    </row>
    <row r="10" spans="1:12" ht="30" customHeight="1" x14ac:dyDescent="0.3">
      <c r="A10" s="133" t="s">
        <v>8</v>
      </c>
      <c r="B10" s="134"/>
      <c r="C10" s="134"/>
      <c r="D10" s="141" t="s">
        <v>6</v>
      </c>
      <c r="E10" s="141"/>
      <c r="F10" s="141"/>
      <c r="G10" s="141"/>
      <c r="H10" s="141"/>
      <c r="I10" s="141"/>
      <c r="J10" s="142"/>
    </row>
    <row r="11" spans="1:12" ht="0.9" hidden="1" customHeight="1" x14ac:dyDescent="0.3">
      <c r="A11" s="143" t="s">
        <v>9</v>
      </c>
      <c r="B11" s="144"/>
      <c r="C11" s="144"/>
      <c r="D11" s="135" t="s">
        <v>10</v>
      </c>
      <c r="E11" s="135"/>
      <c r="F11" s="135"/>
      <c r="G11" s="135"/>
      <c r="H11" s="135"/>
      <c r="I11" s="135"/>
      <c r="J11" s="136"/>
    </row>
    <row r="12" spans="1:12" ht="36.9" customHeight="1" x14ac:dyDescent="0.3">
      <c r="A12" s="133" t="s">
        <v>11</v>
      </c>
      <c r="B12" s="134"/>
      <c r="C12" s="134"/>
      <c r="D12" s="135" t="s">
        <v>364</v>
      </c>
      <c r="E12" s="135"/>
      <c r="F12" s="135"/>
      <c r="G12" s="135"/>
      <c r="H12" s="135"/>
      <c r="I12" s="135"/>
      <c r="J12" s="136"/>
    </row>
    <row r="13" spans="1:12" x14ac:dyDescent="0.3">
      <c r="A13" s="137" t="s">
        <v>318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hidden="1" x14ac:dyDescent="0.3">
      <c r="A14" s="120"/>
      <c r="B14" s="121" t="s">
        <v>12</v>
      </c>
      <c r="C14" s="121"/>
      <c r="D14" s="121"/>
      <c r="E14" s="121" t="s">
        <v>13</v>
      </c>
      <c r="F14" s="121"/>
      <c r="G14" s="121"/>
      <c r="H14" s="121"/>
      <c r="I14" s="121"/>
      <c r="J14" s="121"/>
    </row>
    <row r="15" spans="1:12" ht="82.8" hidden="1" x14ac:dyDescent="0.3">
      <c r="A15" s="120"/>
      <c r="B15" s="121"/>
      <c r="C15" s="121"/>
      <c r="D15" s="121"/>
      <c r="E15" s="15" t="s">
        <v>14</v>
      </c>
      <c r="F15" s="16" t="s">
        <v>15</v>
      </c>
      <c r="G15" s="16" t="s">
        <v>16</v>
      </c>
      <c r="H15" s="63" t="s">
        <v>17</v>
      </c>
      <c r="I15" s="16" t="s">
        <v>18</v>
      </c>
      <c r="J15" s="15" t="s">
        <v>19</v>
      </c>
    </row>
    <row r="16" spans="1:12" ht="41.4" hidden="1" x14ac:dyDescent="0.3">
      <c r="A16" s="122">
        <v>1</v>
      </c>
      <c r="B16" s="124" t="s">
        <v>20</v>
      </c>
      <c r="C16" s="125"/>
      <c r="D16" s="126"/>
      <c r="E16" s="17" t="s">
        <v>21</v>
      </c>
      <c r="F16" s="18" t="s">
        <v>22</v>
      </c>
      <c r="G16" s="18" t="s">
        <v>23</v>
      </c>
      <c r="H16" s="64" t="s">
        <v>23</v>
      </c>
      <c r="I16" s="18" t="s">
        <v>23</v>
      </c>
      <c r="J16" s="19" t="s">
        <v>24</v>
      </c>
    </row>
    <row r="17" spans="1:10" hidden="1" x14ac:dyDescent="0.3">
      <c r="A17" s="122"/>
      <c r="B17" s="127"/>
      <c r="C17" s="128"/>
      <c r="D17" s="129"/>
      <c r="E17" s="17"/>
      <c r="F17" s="18"/>
      <c r="G17" s="18"/>
      <c r="H17" s="64"/>
      <c r="I17" s="20"/>
      <c r="J17" s="19"/>
    </row>
    <row r="18" spans="1:10" hidden="1" x14ac:dyDescent="0.3">
      <c r="A18" s="122"/>
      <c r="B18" s="130"/>
      <c r="C18" s="131"/>
      <c r="D18" s="132"/>
      <c r="E18" s="17"/>
      <c r="F18" s="18"/>
      <c r="G18" s="18"/>
      <c r="H18" s="64"/>
      <c r="I18" s="20"/>
      <c r="J18" s="19"/>
    </row>
    <row r="19" spans="1:10" hidden="1" x14ac:dyDescent="0.3">
      <c r="A19" s="13"/>
      <c r="B19" s="13"/>
      <c r="C19" s="21"/>
      <c r="D19" s="21"/>
      <c r="E19" s="21"/>
      <c r="F19" s="14"/>
      <c r="G19" s="14"/>
      <c r="H19" s="62"/>
      <c r="I19" s="14"/>
      <c r="J19" s="13"/>
    </row>
    <row r="20" spans="1:10" hidden="1" x14ac:dyDescent="0.3">
      <c r="A20" s="120"/>
      <c r="B20" s="121" t="s">
        <v>12</v>
      </c>
      <c r="C20" s="121"/>
      <c r="D20" s="121"/>
      <c r="E20" s="121" t="s">
        <v>25</v>
      </c>
      <c r="F20" s="121"/>
      <c r="G20" s="121"/>
      <c r="H20" s="121"/>
      <c r="I20" s="121"/>
      <c r="J20" s="121"/>
    </row>
    <row r="21" spans="1:10" ht="82.8" hidden="1" x14ac:dyDescent="0.3">
      <c r="A21" s="120"/>
      <c r="B21" s="121"/>
      <c r="C21" s="121"/>
      <c r="D21" s="121"/>
      <c r="E21" s="15" t="s">
        <v>14</v>
      </c>
      <c r="F21" s="16" t="s">
        <v>26</v>
      </c>
      <c r="G21" s="16" t="s">
        <v>27</v>
      </c>
      <c r="H21" s="63" t="s">
        <v>28</v>
      </c>
      <c r="I21" s="16" t="s">
        <v>16</v>
      </c>
      <c r="J21" s="15" t="s">
        <v>19</v>
      </c>
    </row>
    <row r="22" spans="1:10" hidden="1" x14ac:dyDescent="0.3">
      <c r="A22" s="122">
        <v>2</v>
      </c>
      <c r="B22" s="124"/>
      <c r="C22" s="125"/>
      <c r="D22" s="126"/>
      <c r="E22" s="17"/>
      <c r="F22" s="18"/>
      <c r="G22" s="18"/>
      <c r="H22" s="64"/>
      <c r="I22" s="20"/>
      <c r="J22" s="19"/>
    </row>
    <row r="23" spans="1:10" hidden="1" x14ac:dyDescent="0.3">
      <c r="A23" s="122"/>
      <c r="B23" s="127"/>
      <c r="C23" s="128"/>
      <c r="D23" s="129"/>
      <c r="E23" s="17"/>
      <c r="F23" s="18"/>
      <c r="G23" s="18"/>
      <c r="H23" s="64"/>
      <c r="I23" s="20"/>
      <c r="J23" s="19"/>
    </row>
    <row r="24" spans="1:10" hidden="1" x14ac:dyDescent="0.3">
      <c r="A24" s="122"/>
      <c r="B24" s="130"/>
      <c r="C24" s="131"/>
      <c r="D24" s="132"/>
      <c r="E24" s="17"/>
      <c r="F24" s="18"/>
      <c r="G24" s="18"/>
      <c r="H24" s="64"/>
      <c r="I24" s="20"/>
      <c r="J24" s="19"/>
    </row>
    <row r="25" spans="1:10" hidden="1" x14ac:dyDescent="0.3">
      <c r="A25" s="13"/>
      <c r="B25" s="13"/>
      <c r="C25" s="21"/>
      <c r="D25" s="21"/>
      <c r="E25" s="21"/>
      <c r="F25" s="14"/>
      <c r="G25" s="14"/>
      <c r="H25" s="62"/>
      <c r="I25" s="14"/>
      <c r="J25" s="13"/>
    </row>
    <row r="26" spans="1:10" hidden="1" x14ac:dyDescent="0.3">
      <c r="A26" s="120"/>
      <c r="B26" s="121" t="s">
        <v>12</v>
      </c>
      <c r="C26" s="121"/>
      <c r="D26" s="121"/>
      <c r="E26" s="121" t="s">
        <v>25</v>
      </c>
      <c r="F26" s="121"/>
      <c r="G26" s="121"/>
      <c r="H26" s="121"/>
      <c r="I26" s="121"/>
      <c r="J26" s="121"/>
    </row>
    <row r="27" spans="1:10" ht="82.8" hidden="1" x14ac:dyDescent="0.3">
      <c r="A27" s="120"/>
      <c r="B27" s="121"/>
      <c r="C27" s="121"/>
      <c r="D27" s="121"/>
      <c r="E27" s="15" t="s">
        <v>14</v>
      </c>
      <c r="F27" s="16" t="s">
        <v>26</v>
      </c>
      <c r="G27" s="16" t="s">
        <v>29</v>
      </c>
      <c r="H27" s="63" t="s">
        <v>28</v>
      </c>
      <c r="I27" s="16" t="s">
        <v>16</v>
      </c>
      <c r="J27" s="15" t="s">
        <v>19</v>
      </c>
    </row>
    <row r="28" spans="1:10" hidden="1" x14ac:dyDescent="0.3">
      <c r="A28" s="122">
        <v>3</v>
      </c>
      <c r="B28" s="124"/>
      <c r="C28" s="125"/>
      <c r="D28" s="126"/>
      <c r="E28" s="17"/>
      <c r="F28" s="18"/>
      <c r="G28" s="18"/>
      <c r="H28" s="64"/>
      <c r="I28" s="18"/>
      <c r="J28" s="19"/>
    </row>
    <row r="29" spans="1:10" hidden="1" x14ac:dyDescent="0.3">
      <c r="A29" s="122"/>
      <c r="B29" s="127"/>
      <c r="C29" s="128"/>
      <c r="D29" s="129"/>
      <c r="E29" s="17"/>
      <c r="F29" s="18"/>
      <c r="G29" s="18"/>
      <c r="H29" s="64"/>
      <c r="I29" s="18"/>
      <c r="J29" s="19"/>
    </row>
    <row r="30" spans="1:10" hidden="1" x14ac:dyDescent="0.3">
      <c r="A30" s="122"/>
      <c r="B30" s="130"/>
      <c r="C30" s="131"/>
      <c r="D30" s="132"/>
      <c r="E30" s="17"/>
      <c r="F30" s="18"/>
      <c r="G30" s="18"/>
      <c r="H30" s="64"/>
      <c r="I30" s="18"/>
      <c r="J30" s="19"/>
    </row>
    <row r="31" spans="1:10" hidden="1" x14ac:dyDescent="0.3">
      <c r="A31" s="13"/>
      <c r="B31" s="13"/>
      <c r="C31" s="21"/>
      <c r="D31" s="21"/>
      <c r="E31" s="13"/>
      <c r="F31" s="14"/>
      <c r="G31" s="14"/>
      <c r="H31" s="62"/>
      <c r="I31" s="14"/>
      <c r="J31" s="13"/>
    </row>
    <row r="32" spans="1:10" hidden="1" x14ac:dyDescent="0.3">
      <c r="A32" s="120"/>
      <c r="B32" s="121" t="s">
        <v>12</v>
      </c>
      <c r="C32" s="121"/>
      <c r="D32" s="121"/>
      <c r="E32" s="121" t="s">
        <v>30</v>
      </c>
      <c r="F32" s="121"/>
      <c r="G32" s="121"/>
      <c r="H32" s="121"/>
      <c r="I32" s="121"/>
      <c r="J32" s="121"/>
    </row>
    <row r="33" spans="1:12" ht="96.6" hidden="1" x14ac:dyDescent="0.3">
      <c r="A33" s="120"/>
      <c r="B33" s="121"/>
      <c r="C33" s="121"/>
      <c r="D33" s="121"/>
      <c r="E33" s="15" t="s">
        <v>14</v>
      </c>
      <c r="F33" s="16" t="s">
        <v>26</v>
      </c>
      <c r="G33" s="16" t="s">
        <v>29</v>
      </c>
      <c r="H33" s="63" t="s">
        <v>28</v>
      </c>
      <c r="I33" s="16" t="s">
        <v>16</v>
      </c>
      <c r="J33" s="15" t="s">
        <v>31</v>
      </c>
      <c r="K33" s="1"/>
    </row>
    <row r="34" spans="1:12" hidden="1" x14ac:dyDescent="0.3">
      <c r="A34" s="122">
        <v>4</v>
      </c>
      <c r="B34" s="124"/>
      <c r="C34" s="125"/>
      <c r="D34" s="126"/>
      <c r="E34" s="17"/>
      <c r="F34" s="18"/>
      <c r="G34" s="18"/>
      <c r="H34" s="64"/>
      <c r="I34" s="18"/>
      <c r="J34" s="19"/>
      <c r="K34" s="1"/>
    </row>
    <row r="35" spans="1:12" hidden="1" x14ac:dyDescent="0.3">
      <c r="A35" s="122"/>
      <c r="B35" s="127"/>
      <c r="C35" s="128"/>
      <c r="D35" s="129"/>
      <c r="E35" s="17"/>
      <c r="F35" s="18"/>
      <c r="G35" s="18"/>
      <c r="H35" s="64"/>
      <c r="I35" s="18"/>
      <c r="J35" s="19"/>
      <c r="K35" s="1"/>
    </row>
    <row r="36" spans="1:12" hidden="1" x14ac:dyDescent="0.3">
      <c r="A36" s="122"/>
      <c r="B36" s="130"/>
      <c r="C36" s="131"/>
      <c r="D36" s="132"/>
      <c r="E36" s="17"/>
      <c r="F36" s="18"/>
      <c r="G36" s="18"/>
      <c r="H36" s="64"/>
      <c r="I36" s="18"/>
      <c r="J36" s="19"/>
      <c r="K36" s="1"/>
    </row>
    <row r="37" spans="1:12" hidden="1" x14ac:dyDescent="0.3">
      <c r="A37" s="21"/>
      <c r="B37" s="21"/>
      <c r="C37" s="22"/>
      <c r="D37" s="21"/>
      <c r="E37" s="13"/>
      <c r="F37" s="14"/>
      <c r="G37" s="14"/>
      <c r="H37" s="62"/>
      <c r="I37" s="14"/>
      <c r="J37" s="13"/>
      <c r="K37" s="1"/>
    </row>
    <row r="38" spans="1:12" hidden="1" x14ac:dyDescent="0.3">
      <c r="A38" s="120"/>
      <c r="B38" s="121" t="s">
        <v>12</v>
      </c>
      <c r="C38" s="121"/>
      <c r="D38" s="121"/>
      <c r="E38" s="121" t="s">
        <v>30</v>
      </c>
      <c r="F38" s="121"/>
      <c r="G38" s="121"/>
      <c r="H38" s="121"/>
      <c r="I38" s="121"/>
      <c r="J38" s="121"/>
      <c r="K38" s="1"/>
    </row>
    <row r="39" spans="1:12" ht="96.6" hidden="1" x14ac:dyDescent="0.3">
      <c r="A39" s="120"/>
      <c r="B39" s="121"/>
      <c r="C39" s="121"/>
      <c r="D39" s="121"/>
      <c r="E39" s="15" t="s">
        <v>14</v>
      </c>
      <c r="F39" s="16"/>
      <c r="G39" s="16" t="s">
        <v>29</v>
      </c>
      <c r="H39" s="63" t="s">
        <v>28</v>
      </c>
      <c r="I39" s="16" t="s">
        <v>16</v>
      </c>
      <c r="J39" s="15" t="s">
        <v>31</v>
      </c>
      <c r="K39" s="1"/>
    </row>
    <row r="40" spans="1:12" hidden="1" x14ac:dyDescent="0.3">
      <c r="A40" s="122">
        <v>5</v>
      </c>
      <c r="B40" s="124"/>
      <c r="C40" s="125"/>
      <c r="D40" s="126"/>
      <c r="E40" s="23"/>
      <c r="F40" s="18"/>
      <c r="G40" s="18"/>
      <c r="H40" s="64"/>
      <c r="I40" s="18"/>
      <c r="J40" s="19"/>
      <c r="K40" s="1"/>
    </row>
    <row r="41" spans="1:12" hidden="1" x14ac:dyDescent="0.3">
      <c r="A41" s="122"/>
      <c r="B41" s="127"/>
      <c r="C41" s="128"/>
      <c r="D41" s="129"/>
      <c r="E41" s="23"/>
      <c r="F41" s="18"/>
      <c r="G41" s="18"/>
      <c r="H41" s="64"/>
      <c r="I41" s="18"/>
      <c r="J41" s="19"/>
      <c r="K41" s="1"/>
    </row>
    <row r="42" spans="1:12" hidden="1" x14ac:dyDescent="0.3">
      <c r="A42" s="123"/>
      <c r="B42" s="127"/>
      <c r="C42" s="128"/>
      <c r="D42" s="129"/>
      <c r="E42" s="24"/>
      <c r="F42" s="74"/>
      <c r="G42" s="18"/>
      <c r="H42" s="64"/>
      <c r="I42" s="18"/>
      <c r="J42" s="19"/>
      <c r="K42" s="1"/>
    </row>
    <row r="43" spans="1:12" ht="27.6" x14ac:dyDescent="0.3">
      <c r="A43" s="19" t="s">
        <v>32</v>
      </c>
      <c r="B43" s="25" t="s">
        <v>33</v>
      </c>
      <c r="C43" s="46" t="s">
        <v>34</v>
      </c>
      <c r="D43" s="47"/>
      <c r="E43" s="47"/>
      <c r="F43" s="76" t="s">
        <v>310</v>
      </c>
      <c r="G43" s="60" t="s">
        <v>35</v>
      </c>
      <c r="H43" s="75" t="s">
        <v>311</v>
      </c>
      <c r="I43" s="18" t="s">
        <v>312</v>
      </c>
      <c r="J43" s="18" t="s">
        <v>313</v>
      </c>
      <c r="K43" s="18" t="s">
        <v>314</v>
      </c>
      <c r="L43" s="18" t="s">
        <v>315</v>
      </c>
    </row>
    <row r="44" spans="1:12" hidden="1" x14ac:dyDescent="0.3">
      <c r="A44" s="26"/>
      <c r="B44" s="27">
        <v>411000</v>
      </c>
      <c r="C44" s="28" t="s">
        <v>36</v>
      </c>
      <c r="D44" s="26"/>
      <c r="E44" s="26"/>
      <c r="F44" s="65"/>
      <c r="G44" s="56"/>
      <c r="H44" s="65"/>
      <c r="I44" s="56"/>
      <c r="J44" s="71"/>
      <c r="K44" s="26"/>
      <c r="L44" s="26"/>
    </row>
    <row r="45" spans="1:12" hidden="1" x14ac:dyDescent="0.3">
      <c r="A45" s="26"/>
      <c r="B45" s="29">
        <v>411100</v>
      </c>
      <c r="C45" s="29" t="s">
        <v>36</v>
      </c>
      <c r="D45" s="26"/>
      <c r="E45" s="26"/>
      <c r="F45" s="65"/>
      <c r="G45" s="56"/>
      <c r="H45" s="65"/>
      <c r="I45" s="56"/>
      <c r="J45" s="71"/>
      <c r="K45" s="26"/>
      <c r="L45" s="26"/>
    </row>
    <row r="46" spans="1:12" hidden="1" x14ac:dyDescent="0.3">
      <c r="A46" s="26"/>
      <c r="B46" s="30">
        <v>411111</v>
      </c>
      <c r="C46" s="30" t="s">
        <v>37</v>
      </c>
      <c r="D46" s="26"/>
      <c r="E46" s="26"/>
      <c r="F46" s="65"/>
      <c r="G46" s="56"/>
      <c r="H46" s="65"/>
      <c r="I46" s="56"/>
      <c r="J46" s="71"/>
      <c r="K46" s="26"/>
      <c r="L46" s="26"/>
    </row>
    <row r="47" spans="1:12" hidden="1" x14ac:dyDescent="0.3">
      <c r="A47" s="26"/>
      <c r="B47" s="27">
        <v>412000</v>
      </c>
      <c r="C47" s="29" t="s">
        <v>38</v>
      </c>
      <c r="D47" s="26"/>
      <c r="E47" s="26"/>
      <c r="F47" s="65"/>
      <c r="G47" s="56"/>
      <c r="H47" s="65"/>
      <c r="I47" s="56"/>
      <c r="J47" s="71"/>
      <c r="K47" s="26"/>
      <c r="L47" s="26"/>
    </row>
    <row r="48" spans="1:12" hidden="1" x14ac:dyDescent="0.3">
      <c r="A48" s="26"/>
      <c r="B48" s="29">
        <v>412100</v>
      </c>
      <c r="C48" s="29" t="s">
        <v>39</v>
      </c>
      <c r="D48" s="26"/>
      <c r="E48" s="26"/>
      <c r="F48" s="65"/>
      <c r="G48" s="56"/>
      <c r="H48" s="65"/>
      <c r="I48" s="56"/>
      <c r="J48" s="71"/>
      <c r="K48" s="26"/>
      <c r="L48" s="26"/>
    </row>
    <row r="49" spans="1:12" hidden="1" x14ac:dyDescent="0.3">
      <c r="A49" s="26"/>
      <c r="B49" s="30">
        <v>412111</v>
      </c>
      <c r="C49" s="30" t="s">
        <v>39</v>
      </c>
      <c r="D49" s="26"/>
      <c r="E49" s="26"/>
      <c r="F49" s="65"/>
      <c r="G49" s="56"/>
      <c r="H49" s="65"/>
      <c r="I49" s="56"/>
      <c r="J49" s="71"/>
      <c r="K49" s="26"/>
      <c r="L49" s="26"/>
    </row>
    <row r="50" spans="1:12" hidden="1" x14ac:dyDescent="0.3">
      <c r="A50" s="26"/>
      <c r="B50" s="29">
        <v>412200</v>
      </c>
      <c r="C50" s="29" t="s">
        <v>40</v>
      </c>
      <c r="D50" s="26"/>
      <c r="E50" s="26"/>
      <c r="F50" s="65"/>
      <c r="G50" s="56"/>
      <c r="H50" s="65"/>
      <c r="I50" s="56"/>
      <c r="J50" s="71"/>
      <c r="K50" s="26"/>
      <c r="L50" s="26"/>
    </row>
    <row r="51" spans="1:12" hidden="1" x14ac:dyDescent="0.3">
      <c r="A51" s="26"/>
      <c r="B51" s="30">
        <v>412211</v>
      </c>
      <c r="C51" s="30" t="s">
        <v>40</v>
      </c>
      <c r="D51" s="26"/>
      <c r="E51" s="26"/>
      <c r="F51" s="65"/>
      <c r="G51" s="56"/>
      <c r="H51" s="65"/>
      <c r="I51" s="56"/>
      <c r="J51" s="71"/>
      <c r="K51" s="26"/>
      <c r="L51" s="26"/>
    </row>
    <row r="52" spans="1:12" hidden="1" x14ac:dyDescent="0.3">
      <c r="A52" s="26"/>
      <c r="B52" s="29">
        <v>412300</v>
      </c>
      <c r="C52" s="29" t="s">
        <v>41</v>
      </c>
      <c r="D52" s="26"/>
      <c r="E52" s="26"/>
      <c r="F52" s="65"/>
      <c r="G52" s="56"/>
      <c r="H52" s="65"/>
      <c r="I52" s="56"/>
      <c r="J52" s="71"/>
      <c r="K52" s="26"/>
      <c r="L52" s="26"/>
    </row>
    <row r="53" spans="1:12" hidden="1" x14ac:dyDescent="0.3">
      <c r="A53" s="26"/>
      <c r="B53" s="30">
        <v>412311</v>
      </c>
      <c r="C53" s="30" t="s">
        <v>41</v>
      </c>
      <c r="D53" s="26"/>
      <c r="E53" s="26"/>
      <c r="F53" s="65"/>
      <c r="G53" s="56"/>
      <c r="H53" s="65"/>
      <c r="I53" s="56"/>
      <c r="J53" s="71"/>
      <c r="K53" s="26"/>
      <c r="L53" s="26"/>
    </row>
    <row r="54" spans="1:12" x14ac:dyDescent="0.3">
      <c r="A54" s="48"/>
      <c r="B54" s="31">
        <v>413000</v>
      </c>
      <c r="C54" s="32" t="s">
        <v>42</v>
      </c>
      <c r="D54" s="49"/>
      <c r="E54" s="50"/>
      <c r="F54" s="66">
        <f t="shared" ref="F54:H54" si="0">+F56</f>
        <v>0</v>
      </c>
      <c r="G54" s="66">
        <f t="shared" si="0"/>
        <v>0</v>
      </c>
      <c r="H54" s="66">
        <f t="shared" si="0"/>
        <v>210000</v>
      </c>
      <c r="I54" s="57">
        <f>H54/4</f>
        <v>52500</v>
      </c>
      <c r="J54" s="57">
        <f>H54/4</f>
        <v>52500</v>
      </c>
      <c r="K54" s="57">
        <f>H54/4</f>
        <v>52500</v>
      </c>
      <c r="L54" s="57">
        <f>H54/4</f>
        <v>52500</v>
      </c>
    </row>
    <row r="55" spans="1:12" hidden="1" x14ac:dyDescent="0.3">
      <c r="A55" s="26"/>
      <c r="B55" s="29">
        <v>413100</v>
      </c>
      <c r="C55" s="117" t="s">
        <v>42</v>
      </c>
      <c r="D55" s="118"/>
      <c r="E55" s="119"/>
      <c r="F55" s="65"/>
      <c r="G55" s="56"/>
      <c r="H55" s="65"/>
      <c r="I55" s="57">
        <f t="shared" ref="I55:I100" si="1">H55/4</f>
        <v>0</v>
      </c>
      <c r="J55" s="57">
        <f t="shared" ref="J55:J80" si="2">H55/4</f>
        <v>0</v>
      </c>
      <c r="K55" s="57">
        <f t="shared" ref="K55:K80" si="3">H55/4</f>
        <v>0</v>
      </c>
      <c r="L55" s="57">
        <f t="shared" ref="L55:L80" si="4">H55/4</f>
        <v>0</v>
      </c>
    </row>
    <row r="56" spans="1:12" x14ac:dyDescent="0.3">
      <c r="A56" s="26">
        <v>0</v>
      </c>
      <c r="B56" s="30">
        <v>413151</v>
      </c>
      <c r="C56" s="30" t="s">
        <v>43</v>
      </c>
      <c r="D56" s="26"/>
      <c r="E56" s="26"/>
      <c r="F56" s="65"/>
      <c r="G56" s="56"/>
      <c r="H56" s="65">
        <v>210000</v>
      </c>
      <c r="I56" s="81">
        <f t="shared" si="1"/>
        <v>52500</v>
      </c>
      <c r="J56" s="81">
        <f t="shared" si="2"/>
        <v>52500</v>
      </c>
      <c r="K56" s="81">
        <f t="shared" si="3"/>
        <v>52500</v>
      </c>
      <c r="L56" s="81">
        <f t="shared" si="4"/>
        <v>52500</v>
      </c>
    </row>
    <row r="57" spans="1:12" s="52" customFormat="1" x14ac:dyDescent="0.3">
      <c r="A57" s="53"/>
      <c r="B57" s="31">
        <v>414000</v>
      </c>
      <c r="C57" s="32" t="s">
        <v>44</v>
      </c>
      <c r="D57" s="53"/>
      <c r="E57" s="53"/>
      <c r="F57" s="66">
        <f t="shared" ref="F57:L57" si="5">+F65+F67</f>
        <v>0</v>
      </c>
      <c r="G57" s="66">
        <f t="shared" si="5"/>
        <v>0</v>
      </c>
      <c r="H57" s="66">
        <f t="shared" si="5"/>
        <v>200000</v>
      </c>
      <c r="I57" s="57">
        <f t="shared" si="5"/>
        <v>100000</v>
      </c>
      <c r="J57" s="57">
        <f t="shared" si="5"/>
        <v>100000</v>
      </c>
      <c r="K57" s="57">
        <f t="shared" si="5"/>
        <v>0</v>
      </c>
      <c r="L57" s="57">
        <f t="shared" si="5"/>
        <v>0</v>
      </c>
    </row>
    <row r="58" spans="1:12" hidden="1" x14ac:dyDescent="0.3">
      <c r="A58" s="26"/>
      <c r="B58" s="29">
        <v>414100</v>
      </c>
      <c r="C58" s="29" t="s">
        <v>45</v>
      </c>
      <c r="D58" s="26"/>
      <c r="E58" s="26"/>
      <c r="F58" s="65"/>
      <c r="G58" s="56"/>
      <c r="H58" s="65"/>
      <c r="I58" s="57">
        <f t="shared" si="1"/>
        <v>0</v>
      </c>
      <c r="J58" s="57">
        <f t="shared" si="2"/>
        <v>0</v>
      </c>
      <c r="K58" s="57">
        <f t="shared" si="3"/>
        <v>0</v>
      </c>
      <c r="L58" s="57">
        <f t="shared" si="4"/>
        <v>0</v>
      </c>
    </row>
    <row r="59" spans="1:12" hidden="1" x14ac:dyDescent="0.3">
      <c r="A59" s="26"/>
      <c r="B59" s="30">
        <v>414121</v>
      </c>
      <c r="C59" s="30" t="s">
        <v>46</v>
      </c>
      <c r="D59" s="26"/>
      <c r="E59" s="26"/>
      <c r="F59" s="65"/>
      <c r="G59" s="56"/>
      <c r="H59" s="65"/>
      <c r="I59" s="57">
        <f t="shared" si="1"/>
        <v>0</v>
      </c>
      <c r="J59" s="57">
        <f t="shared" si="2"/>
        <v>0</v>
      </c>
      <c r="K59" s="57">
        <f t="shared" si="3"/>
        <v>0</v>
      </c>
      <c r="L59" s="57">
        <f t="shared" si="4"/>
        <v>0</v>
      </c>
    </row>
    <row r="60" spans="1:12" hidden="1" x14ac:dyDescent="0.3">
      <c r="A60" s="26"/>
      <c r="B60" s="29">
        <v>414200</v>
      </c>
      <c r="C60" s="29" t="s">
        <v>47</v>
      </c>
      <c r="D60" s="26"/>
      <c r="E60" s="26"/>
      <c r="F60" s="65"/>
      <c r="G60" s="56"/>
      <c r="H60" s="65"/>
      <c r="I60" s="57">
        <f t="shared" si="1"/>
        <v>0</v>
      </c>
      <c r="J60" s="57">
        <f t="shared" si="2"/>
        <v>0</v>
      </c>
      <c r="K60" s="57">
        <f t="shared" si="3"/>
        <v>0</v>
      </c>
      <c r="L60" s="57">
        <f t="shared" si="4"/>
        <v>0</v>
      </c>
    </row>
    <row r="61" spans="1:12" hidden="1" x14ac:dyDescent="0.3">
      <c r="A61" s="26"/>
      <c r="B61" s="30">
        <v>414211</v>
      </c>
      <c r="C61" s="30" t="s">
        <v>47</v>
      </c>
      <c r="D61" s="26"/>
      <c r="E61" s="26"/>
      <c r="F61" s="65"/>
      <c r="G61" s="56"/>
      <c r="H61" s="65"/>
      <c r="I61" s="57">
        <f t="shared" si="1"/>
        <v>0</v>
      </c>
      <c r="J61" s="57">
        <f t="shared" si="2"/>
        <v>0</v>
      </c>
      <c r="K61" s="57">
        <f t="shared" si="3"/>
        <v>0</v>
      </c>
      <c r="L61" s="57">
        <f t="shared" si="4"/>
        <v>0</v>
      </c>
    </row>
    <row r="62" spans="1:12" hidden="1" x14ac:dyDescent="0.3">
      <c r="A62" s="26"/>
      <c r="B62" s="29">
        <v>414300</v>
      </c>
      <c r="C62" s="29" t="s">
        <v>48</v>
      </c>
      <c r="D62" s="26"/>
      <c r="E62" s="26"/>
      <c r="F62" s="65"/>
      <c r="G62" s="56"/>
      <c r="H62" s="65"/>
      <c r="I62" s="57">
        <f t="shared" si="1"/>
        <v>0</v>
      </c>
      <c r="J62" s="57">
        <f t="shared" si="2"/>
        <v>0</v>
      </c>
      <c r="K62" s="57">
        <f t="shared" si="3"/>
        <v>0</v>
      </c>
      <c r="L62" s="57">
        <f t="shared" si="4"/>
        <v>0</v>
      </c>
    </row>
    <row r="63" spans="1:12" hidden="1" x14ac:dyDescent="0.3">
      <c r="A63" s="26"/>
      <c r="B63" s="30">
        <v>414311</v>
      </c>
      <c r="C63" s="30" t="s">
        <v>49</v>
      </c>
      <c r="D63" s="26"/>
      <c r="E63" s="26"/>
      <c r="F63" s="65"/>
      <c r="G63" s="56"/>
      <c r="H63" s="65"/>
      <c r="I63" s="57">
        <f t="shared" si="1"/>
        <v>0</v>
      </c>
      <c r="J63" s="57">
        <f t="shared" si="2"/>
        <v>0</v>
      </c>
      <c r="K63" s="57">
        <f t="shared" si="3"/>
        <v>0</v>
      </c>
      <c r="L63" s="57">
        <f t="shared" si="4"/>
        <v>0</v>
      </c>
    </row>
    <row r="64" spans="1:12" hidden="1" x14ac:dyDescent="0.3">
      <c r="A64" s="26"/>
      <c r="B64" s="30">
        <v>414312</v>
      </c>
      <c r="C64" s="30" t="s">
        <v>50</v>
      </c>
      <c r="D64" s="26"/>
      <c r="E64" s="26"/>
      <c r="F64" s="65"/>
      <c r="G64" s="56"/>
      <c r="H64" s="65"/>
      <c r="I64" s="57">
        <f t="shared" si="1"/>
        <v>0</v>
      </c>
      <c r="J64" s="57">
        <f t="shared" si="2"/>
        <v>0</v>
      </c>
      <c r="K64" s="57">
        <f t="shared" si="3"/>
        <v>0</v>
      </c>
      <c r="L64" s="57">
        <f t="shared" si="4"/>
        <v>0</v>
      </c>
    </row>
    <row r="65" spans="1:14" x14ac:dyDescent="0.3">
      <c r="A65" s="26"/>
      <c r="B65" s="30">
        <v>414314</v>
      </c>
      <c r="C65" s="30" t="s">
        <v>51</v>
      </c>
      <c r="D65" s="26"/>
      <c r="E65" s="26"/>
      <c r="F65" s="65"/>
      <c r="G65" s="56"/>
      <c r="H65" s="65"/>
      <c r="I65" s="81">
        <f t="shared" si="1"/>
        <v>0</v>
      </c>
      <c r="J65" s="81">
        <f t="shared" si="2"/>
        <v>0</v>
      </c>
      <c r="K65" s="81">
        <f t="shared" si="3"/>
        <v>0</v>
      </c>
      <c r="L65" s="81">
        <f t="shared" si="4"/>
        <v>0</v>
      </c>
    </row>
    <row r="66" spans="1:14" hidden="1" x14ac:dyDescent="0.3">
      <c r="A66" s="26"/>
      <c r="B66" s="29">
        <v>414400</v>
      </c>
      <c r="C66" s="29" t="s">
        <v>52</v>
      </c>
      <c r="D66" s="26"/>
      <c r="E66" s="26"/>
      <c r="F66" s="65"/>
      <c r="G66" s="56"/>
      <c r="H66" s="65"/>
      <c r="I66" s="81">
        <f t="shared" si="1"/>
        <v>0</v>
      </c>
      <c r="J66" s="81">
        <f t="shared" si="2"/>
        <v>0</v>
      </c>
      <c r="K66" s="81">
        <f t="shared" si="3"/>
        <v>0</v>
      </c>
      <c r="L66" s="81">
        <f t="shared" si="4"/>
        <v>0</v>
      </c>
    </row>
    <row r="67" spans="1:14" x14ac:dyDescent="0.3">
      <c r="A67" s="26" t="s">
        <v>362</v>
      </c>
      <c r="B67" s="30">
        <v>414411</v>
      </c>
      <c r="C67" s="30" t="s">
        <v>52</v>
      </c>
      <c r="D67" s="26"/>
      <c r="E67" s="26"/>
      <c r="F67" s="65">
        <v>0</v>
      </c>
      <c r="G67" s="56"/>
      <c r="H67" s="65">
        <v>200000</v>
      </c>
      <c r="I67" s="81">
        <v>100000</v>
      </c>
      <c r="J67" s="81">
        <v>100000</v>
      </c>
      <c r="K67" s="81"/>
      <c r="L67" s="81"/>
    </row>
    <row r="68" spans="1:14" x14ac:dyDescent="0.3">
      <c r="A68" s="53"/>
      <c r="B68" s="31">
        <v>415000</v>
      </c>
      <c r="C68" s="32" t="s">
        <v>53</v>
      </c>
      <c r="D68" s="53"/>
      <c r="E68" s="53"/>
      <c r="F68" s="66">
        <f t="shared" ref="F68:H68" si="6">+F70</f>
        <v>0</v>
      </c>
      <c r="G68" s="66">
        <f t="shared" si="6"/>
        <v>0</v>
      </c>
      <c r="H68" s="66">
        <f t="shared" si="6"/>
        <v>1100000</v>
      </c>
      <c r="I68" s="57">
        <f t="shared" si="1"/>
        <v>275000</v>
      </c>
      <c r="J68" s="57">
        <f t="shared" si="2"/>
        <v>275000</v>
      </c>
      <c r="K68" s="57">
        <f t="shared" si="3"/>
        <v>275000</v>
      </c>
      <c r="L68" s="57">
        <f t="shared" si="4"/>
        <v>275000</v>
      </c>
    </row>
    <row r="69" spans="1:14" hidden="1" x14ac:dyDescent="0.3">
      <c r="A69" s="26"/>
      <c r="B69" s="29">
        <v>415100</v>
      </c>
      <c r="C69" s="29" t="s">
        <v>53</v>
      </c>
      <c r="D69" s="26"/>
      <c r="E69" s="26"/>
      <c r="F69" s="65"/>
      <c r="G69" s="56"/>
      <c r="H69" s="65"/>
      <c r="I69" s="57">
        <f t="shared" si="1"/>
        <v>0</v>
      </c>
      <c r="J69" s="57">
        <f t="shared" si="2"/>
        <v>0</v>
      </c>
      <c r="K69" s="57">
        <f t="shared" si="3"/>
        <v>0</v>
      </c>
      <c r="L69" s="57">
        <f t="shared" si="4"/>
        <v>0</v>
      </c>
    </row>
    <row r="70" spans="1:14" x14ac:dyDescent="0.3">
      <c r="A70" s="26" t="s">
        <v>322</v>
      </c>
      <c r="B70" s="30">
        <v>415112</v>
      </c>
      <c r="C70" s="30" t="s">
        <v>54</v>
      </c>
      <c r="D70" s="26"/>
      <c r="E70" s="26"/>
      <c r="F70" s="65"/>
      <c r="G70" s="56"/>
      <c r="H70" s="65">
        <v>1100000</v>
      </c>
      <c r="I70" s="81">
        <v>275000</v>
      </c>
      <c r="J70" s="81">
        <v>275000</v>
      </c>
      <c r="K70" s="81">
        <v>275000</v>
      </c>
      <c r="L70" s="81">
        <v>275000</v>
      </c>
    </row>
    <row r="71" spans="1:14" x14ac:dyDescent="0.3">
      <c r="A71" s="53"/>
      <c r="B71" s="31">
        <v>416000</v>
      </c>
      <c r="C71" s="32" t="s">
        <v>55</v>
      </c>
      <c r="D71" s="53"/>
      <c r="E71" s="53"/>
      <c r="F71" s="66">
        <f t="shared" ref="F71:G71" si="7">+F73+F74</f>
        <v>0</v>
      </c>
      <c r="G71" s="66">
        <f t="shared" si="7"/>
        <v>0</v>
      </c>
      <c r="H71" s="66">
        <f>+H73</f>
        <v>1000000</v>
      </c>
      <c r="I71" s="57">
        <f>+I73</f>
        <v>250000</v>
      </c>
      <c r="J71" s="57">
        <f>+J73</f>
        <v>250000</v>
      </c>
      <c r="K71" s="57">
        <f>+K73</f>
        <v>250000</v>
      </c>
      <c r="L71" s="57">
        <f>+L73</f>
        <v>250000</v>
      </c>
      <c r="N71" s="88"/>
    </row>
    <row r="72" spans="1:14" hidden="1" x14ac:dyDescent="0.3">
      <c r="A72" s="26"/>
      <c r="B72" s="29">
        <v>416100</v>
      </c>
      <c r="C72" s="29" t="s">
        <v>55</v>
      </c>
      <c r="D72" s="26"/>
      <c r="E72" s="26"/>
      <c r="F72" s="65"/>
      <c r="G72" s="56"/>
      <c r="H72" s="65"/>
      <c r="I72" s="57">
        <f t="shared" si="1"/>
        <v>0</v>
      </c>
      <c r="J72" s="57">
        <f t="shared" si="2"/>
        <v>0</v>
      </c>
      <c r="K72" s="57">
        <f t="shared" si="3"/>
        <v>0</v>
      </c>
      <c r="L72" s="57">
        <f t="shared" si="4"/>
        <v>0</v>
      </c>
      <c r="N72" s="91"/>
    </row>
    <row r="73" spans="1:14" x14ac:dyDescent="0.3">
      <c r="A73" s="26" t="s">
        <v>325</v>
      </c>
      <c r="B73" s="30">
        <v>416111</v>
      </c>
      <c r="C73" s="30" t="s">
        <v>56</v>
      </c>
      <c r="D73" s="26"/>
      <c r="E73" s="26"/>
      <c r="F73" s="65"/>
      <c r="G73" s="56"/>
      <c r="H73" s="65">
        <v>1000000</v>
      </c>
      <c r="I73" s="81">
        <v>250000</v>
      </c>
      <c r="J73" s="81">
        <v>250000</v>
      </c>
      <c r="K73" s="81">
        <v>250000</v>
      </c>
      <c r="L73" s="81">
        <v>250000</v>
      </c>
      <c r="N73" s="91"/>
    </row>
    <row r="74" spans="1:14" hidden="1" x14ac:dyDescent="0.3">
      <c r="A74" s="26"/>
      <c r="B74" s="30">
        <v>416112</v>
      </c>
      <c r="C74" s="30" t="s">
        <v>57</v>
      </c>
      <c r="D74" s="26"/>
      <c r="E74" s="26"/>
      <c r="F74" s="65"/>
      <c r="G74" s="56"/>
      <c r="H74" s="65"/>
      <c r="I74" s="57">
        <f t="shared" si="1"/>
        <v>0</v>
      </c>
      <c r="J74" s="57">
        <f t="shared" si="2"/>
        <v>0</v>
      </c>
      <c r="K74" s="57">
        <f t="shared" si="3"/>
        <v>0</v>
      </c>
      <c r="L74" s="57">
        <f t="shared" si="4"/>
        <v>0</v>
      </c>
      <c r="N74" s="91"/>
    </row>
    <row r="75" spans="1:14" hidden="1" x14ac:dyDescent="0.3">
      <c r="A75" s="26"/>
      <c r="B75" s="31">
        <v>417000</v>
      </c>
      <c r="C75" s="32" t="s">
        <v>58</v>
      </c>
      <c r="D75" s="26"/>
      <c r="E75" s="26"/>
      <c r="F75" s="65"/>
      <c r="G75" s="56"/>
      <c r="H75" s="65"/>
      <c r="I75" s="57">
        <f t="shared" si="1"/>
        <v>0</v>
      </c>
      <c r="J75" s="57">
        <f t="shared" si="2"/>
        <v>0</v>
      </c>
      <c r="K75" s="57">
        <f t="shared" si="3"/>
        <v>0</v>
      </c>
      <c r="L75" s="57">
        <f t="shared" si="4"/>
        <v>0</v>
      </c>
      <c r="N75" s="91"/>
    </row>
    <row r="76" spans="1:14" hidden="1" x14ac:dyDescent="0.3">
      <c r="A76" s="26"/>
      <c r="B76" s="29">
        <v>417100</v>
      </c>
      <c r="C76" s="29" t="s">
        <v>59</v>
      </c>
      <c r="D76" s="26"/>
      <c r="E76" s="26"/>
      <c r="F76" s="65"/>
      <c r="G76" s="56"/>
      <c r="H76" s="65"/>
      <c r="I76" s="57">
        <f t="shared" si="1"/>
        <v>0</v>
      </c>
      <c r="J76" s="57">
        <f t="shared" si="2"/>
        <v>0</v>
      </c>
      <c r="K76" s="57">
        <f t="shared" si="3"/>
        <v>0</v>
      </c>
      <c r="L76" s="57">
        <f t="shared" si="4"/>
        <v>0</v>
      </c>
      <c r="N76" s="91"/>
    </row>
    <row r="77" spans="1:14" hidden="1" x14ac:dyDescent="0.3">
      <c r="A77" s="26"/>
      <c r="B77" s="30">
        <v>417111</v>
      </c>
      <c r="C77" s="30" t="s">
        <v>59</v>
      </c>
      <c r="D77" s="26"/>
      <c r="E77" s="26"/>
      <c r="F77" s="65"/>
      <c r="G77" s="56"/>
      <c r="H77" s="65"/>
      <c r="I77" s="57">
        <f t="shared" si="1"/>
        <v>0</v>
      </c>
      <c r="J77" s="57">
        <f t="shared" si="2"/>
        <v>0</v>
      </c>
      <c r="K77" s="57">
        <f t="shared" si="3"/>
        <v>0</v>
      </c>
      <c r="L77" s="57">
        <f t="shared" si="4"/>
        <v>0</v>
      </c>
      <c r="N77" s="91"/>
    </row>
    <row r="78" spans="1:14" hidden="1" x14ac:dyDescent="0.3">
      <c r="A78" s="26"/>
      <c r="B78" s="31">
        <v>418000</v>
      </c>
      <c r="C78" s="32" t="s">
        <v>60</v>
      </c>
      <c r="D78" s="26"/>
      <c r="E78" s="26"/>
      <c r="F78" s="65"/>
      <c r="G78" s="56"/>
      <c r="H78" s="65"/>
      <c r="I78" s="57">
        <f t="shared" si="1"/>
        <v>0</v>
      </c>
      <c r="J78" s="57">
        <f t="shared" si="2"/>
        <v>0</v>
      </c>
      <c r="K78" s="57">
        <f t="shared" si="3"/>
        <v>0</v>
      </c>
      <c r="L78" s="57">
        <f t="shared" si="4"/>
        <v>0</v>
      </c>
      <c r="N78" s="91"/>
    </row>
    <row r="79" spans="1:14" hidden="1" x14ac:dyDescent="0.3">
      <c r="A79" s="26"/>
      <c r="B79" s="29">
        <v>418100</v>
      </c>
      <c r="C79" s="29" t="s">
        <v>60</v>
      </c>
      <c r="D79" s="26"/>
      <c r="E79" s="26"/>
      <c r="F79" s="65"/>
      <c r="G79" s="56"/>
      <c r="H79" s="65"/>
      <c r="I79" s="57">
        <f t="shared" si="1"/>
        <v>0</v>
      </c>
      <c r="J79" s="57">
        <f t="shared" si="2"/>
        <v>0</v>
      </c>
      <c r="K79" s="57">
        <f t="shared" si="3"/>
        <v>0</v>
      </c>
      <c r="L79" s="57">
        <f t="shared" si="4"/>
        <v>0</v>
      </c>
      <c r="N79" s="91"/>
    </row>
    <row r="80" spans="1:14" hidden="1" x14ac:dyDescent="0.3">
      <c r="A80" s="26"/>
      <c r="B80" s="30">
        <v>418111</v>
      </c>
      <c r="C80" s="30" t="s">
        <v>60</v>
      </c>
      <c r="D80" s="26"/>
      <c r="E80" s="26"/>
      <c r="F80" s="65"/>
      <c r="G80" s="56"/>
      <c r="H80" s="65"/>
      <c r="I80" s="57">
        <f t="shared" si="1"/>
        <v>0</v>
      </c>
      <c r="J80" s="57">
        <f t="shared" si="2"/>
        <v>0</v>
      </c>
      <c r="K80" s="57">
        <f t="shared" si="3"/>
        <v>0</v>
      </c>
      <c r="L80" s="57">
        <f t="shared" si="4"/>
        <v>0</v>
      </c>
      <c r="N80" s="91"/>
    </row>
    <row r="81" spans="1:14" x14ac:dyDescent="0.3">
      <c r="A81" s="53"/>
      <c r="B81" s="31">
        <v>421000</v>
      </c>
      <c r="C81" s="32" t="s">
        <v>61</v>
      </c>
      <c r="D81" s="53"/>
      <c r="E81" s="53"/>
      <c r="F81" s="66">
        <f t="shared" ref="F81:G81" si="8">+F83+F85+F86+F88+F89+F90+F91+F93+F94+F95+F96+F97</f>
        <v>0</v>
      </c>
      <c r="G81" s="66">
        <f t="shared" si="8"/>
        <v>0</v>
      </c>
      <c r="H81" s="66">
        <f>H83+H85+H86+H88+H90+H93+H96</f>
        <v>3710000</v>
      </c>
      <c r="I81" s="57">
        <f t="shared" ref="I81:L81" si="9">+I83+I85+I86+I88+I89+I90+I91+I93+I96+I97</f>
        <v>1327500</v>
      </c>
      <c r="J81" s="57">
        <f t="shared" si="9"/>
        <v>547500</v>
      </c>
      <c r="K81" s="57">
        <f t="shared" si="9"/>
        <v>457500</v>
      </c>
      <c r="L81" s="57">
        <f t="shared" si="9"/>
        <v>1377500</v>
      </c>
      <c r="N81" s="88"/>
    </row>
    <row r="82" spans="1:14" hidden="1" x14ac:dyDescent="0.3">
      <c r="A82" s="51"/>
      <c r="B82" s="29">
        <v>421100</v>
      </c>
      <c r="C82" s="29" t="s">
        <v>62</v>
      </c>
      <c r="D82" s="51"/>
      <c r="E82" s="51"/>
      <c r="F82" s="65"/>
      <c r="G82" s="57"/>
      <c r="H82" s="66"/>
      <c r="I82" s="57">
        <f t="shared" si="1"/>
        <v>0</v>
      </c>
      <c r="J82" s="57">
        <f t="shared" ref="J82:J100" si="10">H82/4</f>
        <v>0</v>
      </c>
      <c r="K82" s="57">
        <f t="shared" ref="K82:K100" si="11">H82/4</f>
        <v>0</v>
      </c>
      <c r="L82" s="57">
        <f t="shared" ref="L82:L100" si="12">H82/4</f>
        <v>0</v>
      </c>
      <c r="N82" s="91"/>
    </row>
    <row r="83" spans="1:14" x14ac:dyDescent="0.3">
      <c r="A83" s="26" t="s">
        <v>321</v>
      </c>
      <c r="B83" s="30">
        <v>421111</v>
      </c>
      <c r="C83" s="30" t="s">
        <v>63</v>
      </c>
      <c r="D83" s="26"/>
      <c r="E83" s="26"/>
      <c r="F83" s="65"/>
      <c r="G83" s="56"/>
      <c r="H83" s="65">
        <v>120000</v>
      </c>
      <c r="I83" s="81">
        <f t="shared" si="1"/>
        <v>30000</v>
      </c>
      <c r="J83" s="81">
        <f t="shared" si="10"/>
        <v>30000</v>
      </c>
      <c r="K83" s="81">
        <f t="shared" si="11"/>
        <v>30000</v>
      </c>
      <c r="L83" s="81">
        <f t="shared" si="12"/>
        <v>30000</v>
      </c>
      <c r="N83" s="91"/>
    </row>
    <row r="84" spans="1:14" hidden="1" x14ac:dyDescent="0.3">
      <c r="A84" s="51"/>
      <c r="B84" s="29">
        <v>421200</v>
      </c>
      <c r="C84" s="29" t="s">
        <v>64</v>
      </c>
      <c r="D84" s="51"/>
      <c r="E84" s="51"/>
      <c r="F84" s="65"/>
      <c r="G84" s="57"/>
      <c r="H84" s="66"/>
      <c r="I84" s="81">
        <f t="shared" si="1"/>
        <v>0</v>
      </c>
      <c r="J84" s="81">
        <f t="shared" si="10"/>
        <v>0</v>
      </c>
      <c r="K84" s="81">
        <f t="shared" si="11"/>
        <v>0</v>
      </c>
      <c r="L84" s="81">
        <f t="shared" si="12"/>
        <v>0</v>
      </c>
      <c r="N84" s="91"/>
    </row>
    <row r="85" spans="1:14" x14ac:dyDescent="0.3">
      <c r="A85" s="26" t="s">
        <v>320</v>
      </c>
      <c r="B85" s="30">
        <v>421211</v>
      </c>
      <c r="C85" s="30" t="s">
        <v>65</v>
      </c>
      <c r="D85" s="26"/>
      <c r="E85" s="26"/>
      <c r="F85" s="65"/>
      <c r="G85" s="56"/>
      <c r="H85" s="65">
        <v>1200000</v>
      </c>
      <c r="I85" s="81">
        <f t="shared" si="1"/>
        <v>300000</v>
      </c>
      <c r="J85" s="81">
        <f t="shared" si="10"/>
        <v>300000</v>
      </c>
      <c r="K85" s="81">
        <f t="shared" si="11"/>
        <v>300000</v>
      </c>
      <c r="L85" s="81">
        <f t="shared" si="12"/>
        <v>300000</v>
      </c>
      <c r="N85" s="91"/>
    </row>
    <row r="86" spans="1:14" x14ac:dyDescent="0.3">
      <c r="A86" s="26" t="s">
        <v>323</v>
      </c>
      <c r="B86" s="30">
        <v>421221</v>
      </c>
      <c r="C86" s="30" t="s">
        <v>66</v>
      </c>
      <c r="D86" s="26"/>
      <c r="E86" s="26"/>
      <c r="F86" s="65"/>
      <c r="G86" s="56"/>
      <c r="H86" s="65">
        <v>2000000</v>
      </c>
      <c r="I86" s="81">
        <v>900000</v>
      </c>
      <c r="J86" s="81">
        <v>120000</v>
      </c>
      <c r="K86" s="81">
        <v>30000</v>
      </c>
      <c r="L86" s="81">
        <v>950000</v>
      </c>
      <c r="N86" s="91"/>
    </row>
    <row r="87" spans="1:14" hidden="1" x14ac:dyDescent="0.3">
      <c r="A87" s="51"/>
      <c r="B87" s="29">
        <v>421300</v>
      </c>
      <c r="C87" s="29" t="s">
        <v>67</v>
      </c>
      <c r="D87" s="51"/>
      <c r="E87" s="51"/>
      <c r="F87" s="65"/>
      <c r="G87" s="57"/>
      <c r="H87" s="66"/>
      <c r="I87" s="81">
        <f t="shared" si="1"/>
        <v>0</v>
      </c>
      <c r="J87" s="81">
        <f t="shared" si="10"/>
        <v>0</v>
      </c>
      <c r="K87" s="81">
        <f t="shared" si="11"/>
        <v>0</v>
      </c>
      <c r="L87" s="81">
        <f t="shared" si="12"/>
        <v>0</v>
      </c>
      <c r="N87" s="91"/>
    </row>
    <row r="88" spans="1:14" x14ac:dyDescent="0.3">
      <c r="A88" s="26" t="s">
        <v>324</v>
      </c>
      <c r="B88" s="30">
        <v>421311</v>
      </c>
      <c r="C88" s="30" t="s">
        <v>68</v>
      </c>
      <c r="D88" s="26"/>
      <c r="E88" s="26"/>
      <c r="F88" s="65"/>
      <c r="G88" s="56"/>
      <c r="H88" s="65">
        <v>180000</v>
      </c>
      <c r="I88" s="81">
        <f t="shared" si="1"/>
        <v>45000</v>
      </c>
      <c r="J88" s="81">
        <f t="shared" si="10"/>
        <v>45000</v>
      </c>
      <c r="K88" s="81">
        <f t="shared" si="11"/>
        <v>45000</v>
      </c>
      <c r="L88" s="81">
        <f t="shared" si="12"/>
        <v>45000</v>
      </c>
      <c r="N88" s="91"/>
    </row>
    <row r="89" spans="1:14" x14ac:dyDescent="0.3">
      <c r="A89" s="26"/>
      <c r="B89" s="30">
        <v>421321</v>
      </c>
      <c r="C89" s="30" t="s">
        <v>69</v>
      </c>
      <c r="D89" s="26"/>
      <c r="E89" s="26"/>
      <c r="F89" s="65"/>
      <c r="G89" s="56"/>
      <c r="H89" s="65"/>
      <c r="I89" s="81">
        <f t="shared" si="1"/>
        <v>0</v>
      </c>
      <c r="J89" s="81">
        <f t="shared" si="10"/>
        <v>0</v>
      </c>
      <c r="K89" s="81">
        <f t="shared" si="11"/>
        <v>0</v>
      </c>
      <c r="L89" s="81">
        <f t="shared" si="12"/>
        <v>0</v>
      </c>
      <c r="N89" s="91"/>
    </row>
    <row r="90" spans="1:14" x14ac:dyDescent="0.3">
      <c r="A90" s="26" t="s">
        <v>326</v>
      </c>
      <c r="B90" s="30">
        <v>421324</v>
      </c>
      <c r="C90" s="30" t="s">
        <v>70</v>
      </c>
      <c r="D90" s="26"/>
      <c r="E90" s="26"/>
      <c r="F90" s="65"/>
      <c r="G90" s="56"/>
      <c r="H90" s="65">
        <v>130000</v>
      </c>
      <c r="I90" s="81">
        <f t="shared" si="1"/>
        <v>32500</v>
      </c>
      <c r="J90" s="81">
        <f t="shared" si="10"/>
        <v>32500</v>
      </c>
      <c r="K90" s="81">
        <f t="shared" si="11"/>
        <v>32500</v>
      </c>
      <c r="L90" s="81">
        <f t="shared" si="12"/>
        <v>32500</v>
      </c>
      <c r="N90" s="91"/>
    </row>
    <row r="91" spans="1:14" x14ac:dyDescent="0.3">
      <c r="A91" s="26"/>
      <c r="B91" s="30">
        <v>421325</v>
      </c>
      <c r="C91" s="30" t="s">
        <v>71</v>
      </c>
      <c r="D91" s="26"/>
      <c r="E91" s="26"/>
      <c r="F91" s="65"/>
      <c r="G91" s="56"/>
      <c r="H91" s="65"/>
      <c r="I91" s="81">
        <f t="shared" si="1"/>
        <v>0</v>
      </c>
      <c r="J91" s="81">
        <f t="shared" si="10"/>
        <v>0</v>
      </c>
      <c r="K91" s="81">
        <f t="shared" si="11"/>
        <v>0</v>
      </c>
      <c r="L91" s="81">
        <f t="shared" si="12"/>
        <v>0</v>
      </c>
      <c r="N91" s="91"/>
    </row>
    <row r="92" spans="1:14" hidden="1" x14ac:dyDescent="0.3">
      <c r="A92" s="51"/>
      <c r="B92" s="29">
        <v>421400</v>
      </c>
      <c r="C92" s="29" t="s">
        <v>72</v>
      </c>
      <c r="D92" s="51"/>
      <c r="E92" s="51"/>
      <c r="F92" s="65"/>
      <c r="G92" s="57"/>
      <c r="H92" s="66"/>
      <c r="I92" s="81">
        <f t="shared" si="1"/>
        <v>0</v>
      </c>
      <c r="J92" s="81">
        <f t="shared" si="10"/>
        <v>0</v>
      </c>
      <c r="K92" s="81">
        <f t="shared" si="11"/>
        <v>0</v>
      </c>
      <c r="L92" s="81">
        <f t="shared" si="12"/>
        <v>0</v>
      </c>
      <c r="N92" s="91"/>
    </row>
    <row r="93" spans="1:14" x14ac:dyDescent="0.3">
      <c r="A93" s="26" t="s">
        <v>327</v>
      </c>
      <c r="B93" s="30">
        <v>421411</v>
      </c>
      <c r="C93" s="99" t="s">
        <v>316</v>
      </c>
      <c r="D93" s="100"/>
      <c r="E93" s="101"/>
      <c r="F93" s="65"/>
      <c r="G93" s="56"/>
      <c r="H93" s="65">
        <v>30000</v>
      </c>
      <c r="I93" s="81">
        <f t="shared" si="1"/>
        <v>7500</v>
      </c>
      <c r="J93" s="81">
        <f t="shared" si="10"/>
        <v>7500</v>
      </c>
      <c r="K93" s="81">
        <f t="shared" si="11"/>
        <v>7500</v>
      </c>
      <c r="L93" s="81">
        <f t="shared" si="12"/>
        <v>7500</v>
      </c>
      <c r="N93" s="91"/>
    </row>
    <row r="94" spans="1:14" hidden="1" x14ac:dyDescent="0.3">
      <c r="A94" s="26"/>
      <c r="B94" s="30">
        <v>421412</v>
      </c>
      <c r="C94" s="30"/>
      <c r="D94" s="26"/>
      <c r="E94" s="26"/>
      <c r="F94" s="65"/>
      <c r="G94" s="56"/>
      <c r="H94" s="65"/>
      <c r="I94" s="81">
        <f t="shared" si="1"/>
        <v>0</v>
      </c>
      <c r="J94" s="81">
        <f t="shared" si="10"/>
        <v>0</v>
      </c>
      <c r="K94" s="81">
        <f t="shared" si="11"/>
        <v>0</v>
      </c>
      <c r="L94" s="81">
        <f t="shared" si="12"/>
        <v>0</v>
      </c>
      <c r="N94" s="91"/>
    </row>
    <row r="95" spans="1:14" hidden="1" x14ac:dyDescent="0.3">
      <c r="A95" s="26"/>
      <c r="B95" s="30">
        <v>421414</v>
      </c>
      <c r="C95" s="30"/>
      <c r="D95" s="26"/>
      <c r="E95" s="26"/>
      <c r="F95" s="65"/>
      <c r="G95" s="56"/>
      <c r="H95" s="65"/>
      <c r="I95" s="81">
        <f t="shared" si="1"/>
        <v>0</v>
      </c>
      <c r="J95" s="81">
        <f t="shared" si="10"/>
        <v>0</v>
      </c>
      <c r="K95" s="81">
        <f t="shared" si="11"/>
        <v>0</v>
      </c>
      <c r="L95" s="81">
        <f t="shared" si="12"/>
        <v>0</v>
      </c>
      <c r="N95" s="91"/>
    </row>
    <row r="96" spans="1:14" x14ac:dyDescent="0.3">
      <c r="A96" s="26" t="s">
        <v>328</v>
      </c>
      <c r="B96" s="30">
        <v>421412</v>
      </c>
      <c r="C96" s="30" t="s">
        <v>317</v>
      </c>
      <c r="D96" s="26"/>
      <c r="E96" s="26"/>
      <c r="F96" s="65"/>
      <c r="G96" s="56"/>
      <c r="H96" s="65">
        <v>50000</v>
      </c>
      <c r="I96" s="81">
        <f t="shared" si="1"/>
        <v>12500</v>
      </c>
      <c r="J96" s="81">
        <f t="shared" si="10"/>
        <v>12500</v>
      </c>
      <c r="K96" s="81">
        <f t="shared" si="11"/>
        <v>12500</v>
      </c>
      <c r="L96" s="81">
        <f t="shared" si="12"/>
        <v>12500</v>
      </c>
      <c r="N96" s="91"/>
    </row>
    <row r="97" spans="1:14" x14ac:dyDescent="0.3">
      <c r="A97" s="26"/>
      <c r="B97" s="30">
        <v>421422</v>
      </c>
      <c r="C97" s="30" t="s">
        <v>73</v>
      </c>
      <c r="D97" s="26"/>
      <c r="E97" s="26"/>
      <c r="F97" s="65"/>
      <c r="G97" s="56"/>
      <c r="H97" s="65"/>
      <c r="I97" s="81">
        <f t="shared" si="1"/>
        <v>0</v>
      </c>
      <c r="J97" s="81">
        <f t="shared" si="10"/>
        <v>0</v>
      </c>
      <c r="K97" s="81">
        <f t="shared" si="11"/>
        <v>0</v>
      </c>
      <c r="L97" s="81">
        <f t="shared" si="12"/>
        <v>0</v>
      </c>
      <c r="N97" s="91"/>
    </row>
    <row r="98" spans="1:14" hidden="1" x14ac:dyDescent="0.3">
      <c r="A98" s="26"/>
      <c r="B98" s="29">
        <v>421500</v>
      </c>
      <c r="C98" s="29" t="s">
        <v>74</v>
      </c>
      <c r="D98" s="26"/>
      <c r="E98" s="26"/>
      <c r="F98" s="65"/>
      <c r="G98" s="56"/>
      <c r="H98" s="65"/>
      <c r="I98" s="81">
        <f t="shared" si="1"/>
        <v>0</v>
      </c>
      <c r="J98" s="81">
        <f t="shared" si="10"/>
        <v>0</v>
      </c>
      <c r="K98" s="81">
        <f t="shared" si="11"/>
        <v>0</v>
      </c>
      <c r="L98" s="81">
        <f t="shared" si="12"/>
        <v>0</v>
      </c>
      <c r="N98" s="91"/>
    </row>
    <row r="99" spans="1:14" hidden="1" x14ac:dyDescent="0.3">
      <c r="A99" s="26"/>
      <c r="B99" s="30">
        <v>421511</v>
      </c>
      <c r="C99" s="30" t="s">
        <v>75</v>
      </c>
      <c r="D99" s="26"/>
      <c r="E99" s="26"/>
      <c r="F99" s="65"/>
      <c r="G99" s="56"/>
      <c r="H99" s="65"/>
      <c r="I99" s="81">
        <f t="shared" si="1"/>
        <v>0</v>
      </c>
      <c r="J99" s="81">
        <f t="shared" si="10"/>
        <v>0</v>
      </c>
      <c r="K99" s="81">
        <f t="shared" si="11"/>
        <v>0</v>
      </c>
      <c r="L99" s="81">
        <f t="shared" si="12"/>
        <v>0</v>
      </c>
      <c r="N99" s="91"/>
    </row>
    <row r="100" spans="1:14" x14ac:dyDescent="0.3">
      <c r="A100" s="26"/>
      <c r="B100" s="30">
        <v>421512</v>
      </c>
      <c r="C100" s="30" t="s">
        <v>76</v>
      </c>
      <c r="D100" s="26"/>
      <c r="E100" s="26"/>
      <c r="F100" s="65"/>
      <c r="G100" s="56"/>
      <c r="H100" s="65"/>
      <c r="I100" s="81">
        <f t="shared" si="1"/>
        <v>0</v>
      </c>
      <c r="J100" s="81">
        <f t="shared" si="10"/>
        <v>0</v>
      </c>
      <c r="K100" s="81">
        <f t="shared" si="11"/>
        <v>0</v>
      </c>
      <c r="L100" s="81">
        <f t="shared" si="12"/>
        <v>0</v>
      </c>
      <c r="N100" s="91"/>
    </row>
    <row r="101" spans="1:14" hidden="1" x14ac:dyDescent="0.3">
      <c r="A101" s="26"/>
      <c r="B101" s="30">
        <v>421513</v>
      </c>
      <c r="C101" s="30" t="s">
        <v>77</v>
      </c>
      <c r="D101" s="26"/>
      <c r="E101" s="26"/>
      <c r="F101" s="65"/>
      <c r="G101" s="56"/>
      <c r="H101" s="65"/>
      <c r="I101" s="56"/>
      <c r="J101" s="57">
        <f t="shared" ref="J101:J112" si="13">H101-I101</f>
        <v>0</v>
      </c>
      <c r="K101" s="80">
        <v>0</v>
      </c>
      <c r="L101" s="56"/>
      <c r="N101" s="91"/>
    </row>
    <row r="102" spans="1:14" hidden="1" x14ac:dyDescent="0.3">
      <c r="A102" s="26"/>
      <c r="B102" s="30">
        <v>421519</v>
      </c>
      <c r="C102" s="30" t="s">
        <v>78</v>
      </c>
      <c r="D102" s="26"/>
      <c r="E102" s="26"/>
      <c r="F102" s="65"/>
      <c r="G102" s="56"/>
      <c r="H102" s="65"/>
      <c r="I102" s="56"/>
      <c r="J102" s="57">
        <f t="shared" si="13"/>
        <v>0</v>
      </c>
      <c r="K102" s="80">
        <v>0</v>
      </c>
      <c r="L102" s="56"/>
      <c r="N102" s="91"/>
    </row>
    <row r="103" spans="1:14" hidden="1" x14ac:dyDescent="0.3">
      <c r="A103" s="26"/>
      <c r="B103" s="30">
        <v>421521</v>
      </c>
      <c r="C103" s="30" t="s">
        <v>79</v>
      </c>
      <c r="D103" s="26"/>
      <c r="E103" s="26"/>
      <c r="F103" s="65"/>
      <c r="G103" s="56"/>
      <c r="H103" s="65"/>
      <c r="I103" s="56"/>
      <c r="J103" s="57">
        <f t="shared" si="13"/>
        <v>0</v>
      </c>
      <c r="K103" s="80">
        <v>0</v>
      </c>
      <c r="L103" s="56"/>
      <c r="N103" s="91"/>
    </row>
    <row r="104" spans="1:14" hidden="1" x14ac:dyDescent="0.3">
      <c r="A104" s="26"/>
      <c r="B104" s="30">
        <v>421523</v>
      </c>
      <c r="C104" s="30" t="s">
        <v>80</v>
      </c>
      <c r="D104" s="26"/>
      <c r="E104" s="26"/>
      <c r="F104" s="65"/>
      <c r="G104" s="56"/>
      <c r="H104" s="65"/>
      <c r="I104" s="56"/>
      <c r="J104" s="57">
        <f t="shared" si="13"/>
        <v>0</v>
      </c>
      <c r="K104" s="80">
        <v>0</v>
      </c>
      <c r="L104" s="56"/>
      <c r="N104" s="91"/>
    </row>
    <row r="105" spans="1:14" hidden="1" x14ac:dyDescent="0.3">
      <c r="A105" s="26"/>
      <c r="B105" s="29">
        <v>421600</v>
      </c>
      <c r="C105" s="29" t="s">
        <v>81</v>
      </c>
      <c r="D105" s="26"/>
      <c r="E105" s="26"/>
      <c r="F105" s="65"/>
      <c r="G105" s="56"/>
      <c r="H105" s="65"/>
      <c r="I105" s="56"/>
      <c r="J105" s="57">
        <f t="shared" si="13"/>
        <v>0</v>
      </c>
      <c r="K105" s="80">
        <v>0</v>
      </c>
      <c r="L105" s="56"/>
      <c r="N105" s="91"/>
    </row>
    <row r="106" spans="1:14" hidden="1" x14ac:dyDescent="0.3">
      <c r="A106" s="26"/>
      <c r="B106" s="30">
        <v>421611</v>
      </c>
      <c r="C106" s="30" t="s">
        <v>82</v>
      </c>
      <c r="D106" s="26"/>
      <c r="E106" s="26"/>
      <c r="F106" s="65"/>
      <c r="G106" s="56"/>
      <c r="H106" s="65"/>
      <c r="I106" s="56"/>
      <c r="J106" s="57">
        <f t="shared" si="13"/>
        <v>0</v>
      </c>
      <c r="K106" s="80">
        <v>0</v>
      </c>
      <c r="L106" s="56"/>
      <c r="N106" s="91"/>
    </row>
    <row r="107" spans="1:14" hidden="1" x14ac:dyDescent="0.3">
      <c r="A107" s="26"/>
      <c r="B107" s="30">
        <v>421619</v>
      </c>
      <c r="C107" s="30" t="s">
        <v>83</v>
      </c>
      <c r="D107" s="26"/>
      <c r="E107" s="26"/>
      <c r="F107" s="65"/>
      <c r="G107" s="56"/>
      <c r="H107" s="65"/>
      <c r="I107" s="56"/>
      <c r="J107" s="57">
        <f t="shared" si="13"/>
        <v>0</v>
      </c>
      <c r="K107" s="80">
        <v>0</v>
      </c>
      <c r="L107" s="56"/>
      <c r="N107" s="91"/>
    </row>
    <row r="108" spans="1:14" hidden="1" x14ac:dyDescent="0.3">
      <c r="A108" s="26"/>
      <c r="B108" s="30">
        <v>421624</v>
      </c>
      <c r="C108" s="30" t="s">
        <v>84</v>
      </c>
      <c r="D108" s="26"/>
      <c r="E108" s="26"/>
      <c r="F108" s="65"/>
      <c r="G108" s="56"/>
      <c r="H108" s="65"/>
      <c r="I108" s="56"/>
      <c r="J108" s="57">
        <f t="shared" si="13"/>
        <v>0</v>
      </c>
      <c r="K108" s="80">
        <v>0</v>
      </c>
      <c r="L108" s="56"/>
      <c r="N108" s="91"/>
    </row>
    <row r="109" spans="1:14" hidden="1" x14ac:dyDescent="0.3">
      <c r="A109" s="26"/>
      <c r="B109" s="30">
        <v>421626</v>
      </c>
      <c r="C109" s="30" t="s">
        <v>85</v>
      </c>
      <c r="D109" s="26"/>
      <c r="E109" s="26"/>
      <c r="F109" s="65"/>
      <c r="G109" s="56"/>
      <c r="H109" s="65"/>
      <c r="I109" s="56"/>
      <c r="J109" s="57">
        <f t="shared" si="13"/>
        <v>0</v>
      </c>
      <c r="K109" s="80">
        <v>0</v>
      </c>
      <c r="L109" s="56"/>
      <c r="N109" s="91"/>
    </row>
    <row r="110" spans="1:14" hidden="1" x14ac:dyDescent="0.3">
      <c r="A110" s="26"/>
      <c r="B110" s="29">
        <v>421900</v>
      </c>
      <c r="C110" s="29" t="s">
        <v>86</v>
      </c>
      <c r="D110" s="26"/>
      <c r="E110" s="26"/>
      <c r="F110" s="65"/>
      <c r="G110" s="56"/>
      <c r="H110" s="65"/>
      <c r="I110" s="56"/>
      <c r="J110" s="57">
        <f t="shared" si="13"/>
        <v>0</v>
      </c>
      <c r="K110" s="80">
        <v>0</v>
      </c>
      <c r="L110" s="56"/>
      <c r="N110" s="91"/>
    </row>
    <row r="111" spans="1:14" hidden="1" x14ac:dyDescent="0.3">
      <c r="A111" s="26"/>
      <c r="B111" s="30">
        <v>421911</v>
      </c>
      <c r="C111" s="30" t="s">
        <v>87</v>
      </c>
      <c r="D111" s="26"/>
      <c r="E111" s="26"/>
      <c r="F111" s="65"/>
      <c r="G111" s="56"/>
      <c r="H111" s="65"/>
      <c r="I111" s="56"/>
      <c r="J111" s="57">
        <f t="shared" si="13"/>
        <v>0</v>
      </c>
      <c r="K111" s="80">
        <v>0</v>
      </c>
      <c r="L111" s="56"/>
      <c r="N111" s="91"/>
    </row>
    <row r="112" spans="1:14" hidden="1" x14ac:dyDescent="0.3">
      <c r="A112" s="26"/>
      <c r="B112" s="30">
        <v>421919</v>
      </c>
      <c r="C112" s="30" t="s">
        <v>88</v>
      </c>
      <c r="D112" s="26"/>
      <c r="E112" s="26"/>
      <c r="F112" s="65"/>
      <c r="G112" s="56"/>
      <c r="H112" s="65"/>
      <c r="I112" s="56"/>
      <c r="J112" s="57">
        <f t="shared" si="13"/>
        <v>0</v>
      </c>
      <c r="K112" s="80">
        <v>0</v>
      </c>
      <c r="L112" s="56"/>
      <c r="N112" s="91"/>
    </row>
    <row r="113" spans="1:14" x14ac:dyDescent="0.3">
      <c r="A113" s="53"/>
      <c r="B113" s="31">
        <v>422000</v>
      </c>
      <c r="C113" s="32" t="s">
        <v>89</v>
      </c>
      <c r="D113" s="53"/>
      <c r="E113" s="53"/>
      <c r="F113" s="66">
        <f t="shared" ref="F113:L113" si="14">+F115+F116+F117+F118+F119+F121+F122+F123+F124+F125+F127+F128+F129+F131+F132+F133+F134</f>
        <v>0</v>
      </c>
      <c r="G113" s="66">
        <f t="shared" si="14"/>
        <v>0</v>
      </c>
      <c r="H113" s="66">
        <f t="shared" si="14"/>
        <v>170000</v>
      </c>
      <c r="I113" s="57">
        <f t="shared" si="14"/>
        <v>90000</v>
      </c>
      <c r="J113" s="57">
        <f t="shared" si="14"/>
        <v>80000</v>
      </c>
      <c r="K113" s="57">
        <f t="shared" si="14"/>
        <v>0</v>
      </c>
      <c r="L113" s="57">
        <f t="shared" si="14"/>
        <v>0</v>
      </c>
      <c r="N113" s="88"/>
    </row>
    <row r="114" spans="1:14" hidden="1" x14ac:dyDescent="0.3">
      <c r="A114" s="51"/>
      <c r="B114" s="29">
        <v>422100</v>
      </c>
      <c r="C114" s="29" t="s">
        <v>90</v>
      </c>
      <c r="D114" s="51"/>
      <c r="E114" s="51"/>
      <c r="F114" s="65"/>
      <c r="G114" s="57"/>
      <c r="H114" s="66"/>
      <c r="I114" s="57">
        <f t="shared" ref="I114:I130" si="15">H114/4</f>
        <v>0</v>
      </c>
      <c r="J114" s="57">
        <f t="shared" ref="J114:J130" si="16">H114/4</f>
        <v>0</v>
      </c>
      <c r="K114" s="57">
        <f t="shared" ref="K114:K130" si="17">H114/4</f>
        <v>0</v>
      </c>
      <c r="L114" s="57">
        <f t="shared" ref="L114:L130" si="18">H114/4</f>
        <v>0</v>
      </c>
      <c r="N114" s="91"/>
    </row>
    <row r="115" spans="1:14" x14ac:dyDescent="0.3">
      <c r="A115" s="26"/>
      <c r="B115" s="30">
        <v>422111</v>
      </c>
      <c r="C115" s="30" t="s">
        <v>91</v>
      </c>
      <c r="D115" s="26"/>
      <c r="E115" s="26"/>
      <c r="F115" s="65"/>
      <c r="G115" s="56"/>
      <c r="H115" s="65">
        <v>0</v>
      </c>
      <c r="I115" s="81">
        <f t="shared" si="15"/>
        <v>0</v>
      </c>
      <c r="J115" s="81">
        <f t="shared" si="16"/>
        <v>0</v>
      </c>
      <c r="K115" s="81">
        <f t="shared" si="17"/>
        <v>0</v>
      </c>
      <c r="L115" s="81">
        <f t="shared" si="18"/>
        <v>0</v>
      </c>
      <c r="N115" s="91"/>
    </row>
    <row r="116" spans="1:14" x14ac:dyDescent="0.3">
      <c r="A116" s="26"/>
      <c r="B116" s="30">
        <v>422131</v>
      </c>
      <c r="C116" s="30" t="s">
        <v>92</v>
      </c>
      <c r="D116" s="26"/>
      <c r="E116" s="26"/>
      <c r="F116" s="65"/>
      <c r="G116" s="56"/>
      <c r="H116" s="65"/>
      <c r="I116" s="81">
        <f t="shared" si="15"/>
        <v>0</v>
      </c>
      <c r="J116" s="81">
        <f t="shared" si="16"/>
        <v>0</v>
      </c>
      <c r="K116" s="81">
        <f t="shared" si="17"/>
        <v>0</v>
      </c>
      <c r="L116" s="81">
        <f t="shared" si="18"/>
        <v>0</v>
      </c>
      <c r="N116" s="91"/>
    </row>
    <row r="117" spans="1:14" x14ac:dyDescent="0.3">
      <c r="A117" s="26" t="s">
        <v>329</v>
      </c>
      <c r="B117" s="30">
        <v>422121</v>
      </c>
      <c r="C117" s="30" t="s">
        <v>93</v>
      </c>
      <c r="D117" s="26"/>
      <c r="E117" s="26"/>
      <c r="F117" s="65"/>
      <c r="G117" s="56"/>
      <c r="H117" s="65">
        <v>50000</v>
      </c>
      <c r="I117" s="81">
        <v>30000</v>
      </c>
      <c r="J117" s="81">
        <v>20000</v>
      </c>
      <c r="K117" s="81">
        <v>0</v>
      </c>
      <c r="L117" s="81">
        <v>0</v>
      </c>
      <c r="N117" s="91"/>
    </row>
    <row r="118" spans="1:14" x14ac:dyDescent="0.3">
      <c r="A118" s="26"/>
      <c r="B118" s="30">
        <v>422194</v>
      </c>
      <c r="C118" s="30" t="s">
        <v>94</v>
      </c>
      <c r="D118" s="26"/>
      <c r="E118" s="26"/>
      <c r="F118" s="65"/>
      <c r="G118" s="56"/>
      <c r="H118" s="65"/>
      <c r="I118" s="81">
        <f t="shared" si="15"/>
        <v>0</v>
      </c>
      <c r="J118" s="81">
        <f t="shared" si="16"/>
        <v>0</v>
      </c>
      <c r="K118" s="81">
        <f t="shared" si="17"/>
        <v>0</v>
      </c>
      <c r="L118" s="81">
        <f t="shared" si="18"/>
        <v>0</v>
      </c>
      <c r="N118" s="91"/>
    </row>
    <row r="119" spans="1:14" x14ac:dyDescent="0.3">
      <c r="A119" s="26"/>
      <c r="B119" s="30">
        <v>422199</v>
      </c>
      <c r="C119" s="30" t="s">
        <v>95</v>
      </c>
      <c r="D119" s="26"/>
      <c r="E119" s="26"/>
      <c r="F119" s="65"/>
      <c r="G119" s="56"/>
      <c r="H119" s="65"/>
      <c r="I119" s="81">
        <f t="shared" si="15"/>
        <v>0</v>
      </c>
      <c r="J119" s="81">
        <f t="shared" si="16"/>
        <v>0</v>
      </c>
      <c r="K119" s="81">
        <f t="shared" si="17"/>
        <v>0</v>
      </c>
      <c r="L119" s="81">
        <f t="shared" si="18"/>
        <v>0</v>
      </c>
      <c r="N119" s="91"/>
    </row>
    <row r="120" spans="1:14" hidden="1" x14ac:dyDescent="0.3">
      <c r="A120" s="51"/>
      <c r="B120" s="29">
        <v>422200</v>
      </c>
      <c r="C120" s="29" t="s">
        <v>96</v>
      </c>
      <c r="D120" s="51"/>
      <c r="E120" s="51"/>
      <c r="F120" s="65"/>
      <c r="G120" s="57"/>
      <c r="H120" s="66"/>
      <c r="I120" s="81">
        <f t="shared" si="15"/>
        <v>0</v>
      </c>
      <c r="J120" s="81">
        <f t="shared" si="16"/>
        <v>0</v>
      </c>
      <c r="K120" s="81">
        <f t="shared" si="17"/>
        <v>0</v>
      </c>
      <c r="L120" s="81">
        <f t="shared" si="18"/>
        <v>0</v>
      </c>
      <c r="N120" s="91"/>
    </row>
    <row r="121" spans="1:14" x14ac:dyDescent="0.3">
      <c r="A121" s="26"/>
      <c r="B121" s="30">
        <v>422211</v>
      </c>
      <c r="C121" s="30" t="s">
        <v>97</v>
      </c>
      <c r="D121" s="26"/>
      <c r="E121" s="26"/>
      <c r="F121" s="65"/>
      <c r="G121" s="56"/>
      <c r="H121" s="65"/>
      <c r="I121" s="81">
        <f t="shared" si="15"/>
        <v>0</v>
      </c>
      <c r="J121" s="81">
        <f t="shared" si="16"/>
        <v>0</v>
      </c>
      <c r="K121" s="81">
        <f t="shared" si="17"/>
        <v>0</v>
      </c>
      <c r="L121" s="81">
        <f t="shared" si="18"/>
        <v>0</v>
      </c>
      <c r="N121" s="91"/>
    </row>
    <row r="122" spans="1:14" x14ac:dyDescent="0.3">
      <c r="A122" s="26"/>
      <c r="B122" s="30">
        <v>422221</v>
      </c>
      <c r="C122" s="30" t="s">
        <v>98</v>
      </c>
      <c r="D122" s="26"/>
      <c r="E122" s="26"/>
      <c r="F122" s="65"/>
      <c r="G122" s="56"/>
      <c r="H122" s="65"/>
      <c r="I122" s="81">
        <f t="shared" si="15"/>
        <v>0</v>
      </c>
      <c r="J122" s="81">
        <f t="shared" si="16"/>
        <v>0</v>
      </c>
      <c r="K122" s="81">
        <f t="shared" si="17"/>
        <v>0</v>
      </c>
      <c r="L122" s="81">
        <f t="shared" si="18"/>
        <v>0</v>
      </c>
      <c r="N122" s="91"/>
    </row>
    <row r="123" spans="1:14" x14ac:dyDescent="0.3">
      <c r="A123" s="26"/>
      <c r="B123" s="30">
        <v>422291</v>
      </c>
      <c r="C123" s="30" t="s">
        <v>99</v>
      </c>
      <c r="D123" s="26"/>
      <c r="E123" s="26"/>
      <c r="F123" s="65"/>
      <c r="G123" s="56"/>
      <c r="H123" s="65"/>
      <c r="I123" s="81">
        <f t="shared" si="15"/>
        <v>0</v>
      </c>
      <c r="J123" s="81">
        <f t="shared" si="16"/>
        <v>0</v>
      </c>
      <c r="K123" s="81">
        <f t="shared" si="17"/>
        <v>0</v>
      </c>
      <c r="L123" s="81">
        <f t="shared" si="18"/>
        <v>0</v>
      </c>
      <c r="N123" s="91"/>
    </row>
    <row r="124" spans="1:14" x14ac:dyDescent="0.3">
      <c r="A124" s="26"/>
      <c r="B124" s="30">
        <v>422293</v>
      </c>
      <c r="C124" s="30" t="s">
        <v>94</v>
      </c>
      <c r="D124" s="26"/>
      <c r="E124" s="26"/>
      <c r="F124" s="65"/>
      <c r="G124" s="56"/>
      <c r="H124" s="65"/>
      <c r="I124" s="81">
        <f t="shared" si="15"/>
        <v>0</v>
      </c>
      <c r="J124" s="81">
        <f t="shared" si="16"/>
        <v>0</v>
      </c>
      <c r="K124" s="81">
        <f t="shared" si="17"/>
        <v>0</v>
      </c>
      <c r="L124" s="81">
        <f t="shared" si="18"/>
        <v>0</v>
      </c>
      <c r="N124" s="91"/>
    </row>
    <row r="125" spans="1:14" x14ac:dyDescent="0.3">
      <c r="A125" s="26"/>
      <c r="B125" s="30">
        <v>422299</v>
      </c>
      <c r="C125" s="30" t="s">
        <v>100</v>
      </c>
      <c r="D125" s="26"/>
      <c r="E125" s="26"/>
      <c r="F125" s="65"/>
      <c r="G125" s="56"/>
      <c r="H125" s="65"/>
      <c r="I125" s="81">
        <f t="shared" si="15"/>
        <v>0</v>
      </c>
      <c r="J125" s="81">
        <f t="shared" si="16"/>
        <v>0</v>
      </c>
      <c r="K125" s="81">
        <f t="shared" si="17"/>
        <v>0</v>
      </c>
      <c r="L125" s="81">
        <f t="shared" si="18"/>
        <v>0</v>
      </c>
      <c r="N125" s="91"/>
    </row>
    <row r="126" spans="1:14" hidden="1" x14ac:dyDescent="0.3">
      <c r="A126" s="51"/>
      <c r="B126" s="29">
        <v>422300</v>
      </c>
      <c r="C126" s="29" t="s">
        <v>101</v>
      </c>
      <c r="D126" s="51"/>
      <c r="E126" s="51"/>
      <c r="F126" s="65"/>
      <c r="G126" s="57"/>
      <c r="H126" s="66"/>
      <c r="I126" s="81">
        <f t="shared" si="15"/>
        <v>0</v>
      </c>
      <c r="J126" s="81">
        <f t="shared" si="16"/>
        <v>0</v>
      </c>
      <c r="K126" s="81">
        <f t="shared" si="17"/>
        <v>0</v>
      </c>
      <c r="L126" s="81">
        <f t="shared" si="18"/>
        <v>0</v>
      </c>
      <c r="N126" s="91"/>
    </row>
    <row r="127" spans="1:14" x14ac:dyDescent="0.3">
      <c r="A127" s="26"/>
      <c r="B127" s="30">
        <v>422311</v>
      </c>
      <c r="C127" s="30" t="s">
        <v>102</v>
      </c>
      <c r="D127" s="26"/>
      <c r="E127" s="26"/>
      <c r="F127" s="65"/>
      <c r="G127" s="56"/>
      <c r="H127" s="65"/>
      <c r="I127" s="81">
        <f t="shared" si="15"/>
        <v>0</v>
      </c>
      <c r="J127" s="81">
        <f t="shared" si="16"/>
        <v>0</v>
      </c>
      <c r="K127" s="81">
        <f t="shared" si="17"/>
        <v>0</v>
      </c>
      <c r="L127" s="81">
        <f t="shared" si="18"/>
        <v>0</v>
      </c>
      <c r="N127" s="91"/>
    </row>
    <row r="128" spans="1:14" x14ac:dyDescent="0.3">
      <c r="A128" s="26"/>
      <c r="B128" s="30">
        <v>422391</v>
      </c>
      <c r="C128" s="30" t="s">
        <v>103</v>
      </c>
      <c r="D128" s="26"/>
      <c r="E128" s="26"/>
      <c r="F128" s="65"/>
      <c r="G128" s="56"/>
      <c r="H128" s="65"/>
      <c r="I128" s="81">
        <f t="shared" si="15"/>
        <v>0</v>
      </c>
      <c r="J128" s="81">
        <f t="shared" si="16"/>
        <v>0</v>
      </c>
      <c r="K128" s="81">
        <f t="shared" si="17"/>
        <v>0</v>
      </c>
      <c r="L128" s="81">
        <f t="shared" si="18"/>
        <v>0</v>
      </c>
      <c r="N128" s="91"/>
    </row>
    <row r="129" spans="1:14" x14ac:dyDescent="0.3">
      <c r="A129" s="26"/>
      <c r="B129" s="30">
        <v>422394</v>
      </c>
      <c r="C129" s="30" t="s">
        <v>104</v>
      </c>
      <c r="D129" s="26"/>
      <c r="E129" s="26"/>
      <c r="F129" s="65"/>
      <c r="G129" s="56"/>
      <c r="H129" s="65"/>
      <c r="I129" s="81">
        <f t="shared" si="15"/>
        <v>0</v>
      </c>
      <c r="J129" s="81">
        <f t="shared" si="16"/>
        <v>0</v>
      </c>
      <c r="K129" s="81">
        <f t="shared" si="17"/>
        <v>0</v>
      </c>
      <c r="L129" s="81">
        <f t="shared" si="18"/>
        <v>0</v>
      </c>
      <c r="N129" s="91"/>
    </row>
    <row r="130" spans="1:14" hidden="1" x14ac:dyDescent="0.3">
      <c r="A130" s="51"/>
      <c r="B130" s="29">
        <v>422400</v>
      </c>
      <c r="C130" s="29" t="s">
        <v>105</v>
      </c>
      <c r="D130" s="51"/>
      <c r="E130" s="51"/>
      <c r="F130" s="65"/>
      <c r="G130" s="57"/>
      <c r="H130" s="66"/>
      <c r="I130" s="57">
        <f t="shared" si="15"/>
        <v>0</v>
      </c>
      <c r="J130" s="57">
        <f t="shared" si="16"/>
        <v>0</v>
      </c>
      <c r="K130" s="57">
        <f t="shared" si="17"/>
        <v>0</v>
      </c>
      <c r="L130" s="57">
        <f t="shared" si="18"/>
        <v>0</v>
      </c>
      <c r="N130" s="91"/>
    </row>
    <row r="131" spans="1:14" x14ac:dyDescent="0.3">
      <c r="A131" s="26" t="s">
        <v>330</v>
      </c>
      <c r="B131" s="30">
        <v>422411</v>
      </c>
      <c r="C131" s="111" t="s">
        <v>106</v>
      </c>
      <c r="D131" s="112"/>
      <c r="E131" s="113"/>
      <c r="F131" s="65">
        <v>0</v>
      </c>
      <c r="G131" s="56"/>
      <c r="H131" s="65">
        <v>60000</v>
      </c>
      <c r="I131" s="81">
        <v>30000</v>
      </c>
      <c r="J131" s="81">
        <v>30000</v>
      </c>
      <c r="K131" s="81">
        <v>0</v>
      </c>
      <c r="L131" s="81">
        <v>0</v>
      </c>
      <c r="N131" s="91"/>
    </row>
    <row r="132" spans="1:14" ht="33" customHeight="1" x14ac:dyDescent="0.3">
      <c r="A132" s="26" t="s">
        <v>331</v>
      </c>
      <c r="B132" s="30">
        <v>422412</v>
      </c>
      <c r="C132" s="105" t="s">
        <v>107</v>
      </c>
      <c r="D132" s="106"/>
      <c r="E132" s="107"/>
      <c r="F132" s="65"/>
      <c r="G132" s="56"/>
      <c r="H132" s="65">
        <v>60000</v>
      </c>
      <c r="I132" s="56">
        <v>30000</v>
      </c>
      <c r="J132" s="78">
        <v>30000</v>
      </c>
      <c r="K132" s="80">
        <v>0</v>
      </c>
      <c r="L132" s="56">
        <v>0</v>
      </c>
      <c r="N132" s="91"/>
    </row>
    <row r="133" spans="1:14" s="79" customFormat="1" x14ac:dyDescent="0.3">
      <c r="A133" s="54"/>
      <c r="B133" s="30">
        <v>422400</v>
      </c>
      <c r="C133" s="30" t="s">
        <v>105</v>
      </c>
      <c r="D133" s="54"/>
      <c r="E133" s="54"/>
      <c r="F133" s="77"/>
      <c r="G133" s="78"/>
      <c r="H133" s="77"/>
      <c r="I133" s="78"/>
      <c r="J133" s="57">
        <f t="shared" ref="J133:J182" si="19">H133-I133</f>
        <v>0</v>
      </c>
      <c r="K133" s="82">
        <v>0</v>
      </c>
      <c r="L133" s="78"/>
      <c r="N133" s="92"/>
    </row>
    <row r="134" spans="1:14" ht="30.75" customHeight="1" x14ac:dyDescent="0.3">
      <c r="A134" s="26"/>
      <c r="B134" s="30">
        <v>422414</v>
      </c>
      <c r="C134" s="99" t="s">
        <v>108</v>
      </c>
      <c r="D134" s="100"/>
      <c r="E134" s="101"/>
      <c r="F134" s="65"/>
      <c r="G134" s="56"/>
      <c r="H134" s="65"/>
      <c r="I134" s="56"/>
      <c r="J134" s="57">
        <f t="shared" si="19"/>
        <v>0</v>
      </c>
      <c r="K134" s="80">
        <v>0</v>
      </c>
      <c r="L134" s="56"/>
      <c r="N134" s="91"/>
    </row>
    <row r="135" spans="1:14" x14ac:dyDescent="0.3">
      <c r="A135" s="48"/>
      <c r="B135" s="31">
        <v>423000</v>
      </c>
      <c r="C135" s="32" t="s">
        <v>109</v>
      </c>
      <c r="D135" s="49"/>
      <c r="E135" s="50"/>
      <c r="F135" s="66">
        <f t="shared" ref="F135:G135" si="20">+F142+F143+F144+F145+F150+F151+F153+F154+F155+F156+F162+F163+F165+F170</f>
        <v>0</v>
      </c>
      <c r="G135" s="66">
        <f t="shared" si="20"/>
        <v>0</v>
      </c>
      <c r="H135" s="66">
        <f>H142+H143+H163</f>
        <v>900000</v>
      </c>
      <c r="I135" s="57">
        <f t="shared" ref="I135:L135" si="21">+I142+I143+I144+I145+I150+I151+I153+I154+I155+I162+I163+I165+I170</f>
        <v>663500</v>
      </c>
      <c r="J135" s="57">
        <f t="shared" si="21"/>
        <v>215500</v>
      </c>
      <c r="K135" s="57">
        <f t="shared" si="21"/>
        <v>10500</v>
      </c>
      <c r="L135" s="57">
        <f t="shared" si="21"/>
        <v>10500</v>
      </c>
      <c r="N135" s="88"/>
    </row>
    <row r="136" spans="1:14" hidden="1" x14ac:dyDescent="0.3">
      <c r="A136" s="51"/>
      <c r="B136" s="29">
        <v>423100</v>
      </c>
      <c r="C136" s="29" t="s">
        <v>110</v>
      </c>
      <c r="D136" s="51"/>
      <c r="E136" s="51"/>
      <c r="F136" s="65"/>
      <c r="G136" s="57"/>
      <c r="H136" s="66"/>
      <c r="I136" s="57"/>
      <c r="J136" s="57">
        <f t="shared" si="19"/>
        <v>0</v>
      </c>
      <c r="K136" s="80">
        <v>0</v>
      </c>
      <c r="L136" s="56"/>
      <c r="N136" s="91"/>
    </row>
    <row r="137" spans="1:14" hidden="1" x14ac:dyDescent="0.3">
      <c r="A137" s="26"/>
      <c r="B137" s="30">
        <v>423111</v>
      </c>
      <c r="C137" s="111" t="s">
        <v>111</v>
      </c>
      <c r="D137" s="112"/>
      <c r="E137" s="113"/>
      <c r="F137" s="65"/>
      <c r="G137" s="56"/>
      <c r="H137" s="65"/>
      <c r="I137" s="56"/>
      <c r="J137" s="57">
        <f t="shared" si="19"/>
        <v>0</v>
      </c>
      <c r="K137" s="80">
        <v>0</v>
      </c>
      <c r="L137" s="56"/>
      <c r="N137" s="91"/>
    </row>
    <row r="138" spans="1:14" hidden="1" x14ac:dyDescent="0.3">
      <c r="A138" s="26"/>
      <c r="B138" s="30">
        <v>423121</v>
      </c>
      <c r="C138" s="111" t="s">
        <v>112</v>
      </c>
      <c r="D138" s="112"/>
      <c r="E138" s="113"/>
      <c r="F138" s="65"/>
      <c r="G138" s="56"/>
      <c r="H138" s="65"/>
      <c r="I138" s="56"/>
      <c r="J138" s="57">
        <f t="shared" si="19"/>
        <v>0</v>
      </c>
      <c r="K138" s="80">
        <v>0</v>
      </c>
      <c r="L138" s="56"/>
      <c r="N138" s="91"/>
    </row>
    <row r="139" spans="1:14" hidden="1" x14ac:dyDescent="0.3">
      <c r="A139" s="26"/>
      <c r="B139" s="30">
        <v>423131</v>
      </c>
      <c r="C139" s="30" t="s">
        <v>113</v>
      </c>
      <c r="D139" s="26"/>
      <c r="E139" s="26"/>
      <c r="F139" s="65"/>
      <c r="G139" s="56"/>
      <c r="H139" s="65"/>
      <c r="I139" s="56"/>
      <c r="J139" s="57">
        <f t="shared" si="19"/>
        <v>0</v>
      </c>
      <c r="K139" s="80">
        <v>0</v>
      </c>
      <c r="L139" s="56"/>
      <c r="N139" s="91"/>
    </row>
    <row r="140" spans="1:14" hidden="1" x14ac:dyDescent="0.3">
      <c r="A140" s="26"/>
      <c r="B140" s="30">
        <v>423191</v>
      </c>
      <c r="C140" s="30" t="s">
        <v>114</v>
      </c>
      <c r="D140" s="26"/>
      <c r="E140" s="26"/>
      <c r="F140" s="65"/>
      <c r="G140" s="56"/>
      <c r="H140" s="65"/>
      <c r="I140" s="56"/>
      <c r="J140" s="57">
        <f t="shared" si="19"/>
        <v>0</v>
      </c>
      <c r="K140" s="80">
        <v>0</v>
      </c>
      <c r="L140" s="56"/>
      <c r="N140" s="91"/>
    </row>
    <row r="141" spans="1:14" hidden="1" x14ac:dyDescent="0.3">
      <c r="A141" s="26"/>
      <c r="B141" s="29">
        <v>423200</v>
      </c>
      <c r="C141" s="29" t="s">
        <v>115</v>
      </c>
      <c r="D141" s="26"/>
      <c r="E141" s="26"/>
      <c r="F141" s="65"/>
      <c r="G141" s="56"/>
      <c r="H141" s="65"/>
      <c r="I141" s="56"/>
      <c r="J141" s="57">
        <f t="shared" si="19"/>
        <v>0</v>
      </c>
      <c r="K141" s="80">
        <v>0</v>
      </c>
      <c r="L141" s="56"/>
      <c r="N141" s="91"/>
    </row>
    <row r="142" spans="1:14" x14ac:dyDescent="0.3">
      <c r="A142" s="26" t="s">
        <v>370</v>
      </c>
      <c r="B142" s="30">
        <v>423211</v>
      </c>
      <c r="C142" s="30" t="s">
        <v>116</v>
      </c>
      <c r="D142" s="26"/>
      <c r="E142" s="26"/>
      <c r="F142" s="65"/>
      <c r="G142" s="56"/>
      <c r="H142" s="65">
        <v>70000</v>
      </c>
      <c r="I142" s="56">
        <v>15000</v>
      </c>
      <c r="J142" s="81">
        <v>55000</v>
      </c>
      <c r="K142" s="80">
        <v>0</v>
      </c>
      <c r="L142" s="56">
        <v>0</v>
      </c>
      <c r="N142" s="91"/>
    </row>
    <row r="143" spans="1:14" x14ac:dyDescent="0.3">
      <c r="A143" s="26" t="s">
        <v>365</v>
      </c>
      <c r="B143" s="30">
        <v>423212</v>
      </c>
      <c r="C143" s="30" t="s">
        <v>117</v>
      </c>
      <c r="D143" s="26"/>
      <c r="E143" s="26"/>
      <c r="F143" s="65"/>
      <c r="G143" s="56"/>
      <c r="H143" s="65">
        <v>42000</v>
      </c>
      <c r="I143" s="56">
        <v>10500</v>
      </c>
      <c r="J143" s="81">
        <v>10500</v>
      </c>
      <c r="K143" s="94">
        <v>10500</v>
      </c>
      <c r="L143" s="56">
        <v>10500</v>
      </c>
      <c r="N143" s="91"/>
    </row>
    <row r="144" spans="1:14" x14ac:dyDescent="0.3">
      <c r="A144" s="26"/>
      <c r="B144" s="30">
        <v>423221</v>
      </c>
      <c r="C144" s="30" t="s">
        <v>118</v>
      </c>
      <c r="D144" s="26"/>
      <c r="E144" s="26"/>
      <c r="F144" s="65"/>
      <c r="G144" s="56"/>
      <c r="H144" s="65"/>
      <c r="I144" s="56"/>
      <c r="J144" s="81">
        <f t="shared" si="19"/>
        <v>0</v>
      </c>
      <c r="K144" s="80">
        <v>0</v>
      </c>
      <c r="L144" s="56"/>
      <c r="N144" s="91"/>
    </row>
    <row r="145" spans="1:14" x14ac:dyDescent="0.3">
      <c r="A145" s="26" t="s">
        <v>332</v>
      </c>
      <c r="B145" s="30">
        <v>423291</v>
      </c>
      <c r="C145" s="30" t="s">
        <v>119</v>
      </c>
      <c r="D145" s="26"/>
      <c r="E145" s="26"/>
      <c r="F145" s="65"/>
      <c r="G145" s="56"/>
      <c r="H145" s="65">
        <v>0</v>
      </c>
      <c r="I145" s="56">
        <v>0</v>
      </c>
      <c r="J145" s="81">
        <v>0</v>
      </c>
      <c r="K145" s="80">
        <v>0</v>
      </c>
      <c r="L145" s="56"/>
      <c r="N145" s="91"/>
    </row>
    <row r="146" spans="1:14" hidden="1" x14ac:dyDescent="0.3">
      <c r="A146" s="26"/>
      <c r="B146" s="29">
        <v>423300</v>
      </c>
      <c r="C146" s="29" t="s">
        <v>120</v>
      </c>
      <c r="D146" s="26"/>
      <c r="E146" s="26"/>
      <c r="F146" s="65"/>
      <c r="G146" s="56"/>
      <c r="H146" s="65"/>
      <c r="I146" s="56"/>
      <c r="J146" s="57">
        <f t="shared" si="19"/>
        <v>0</v>
      </c>
      <c r="K146" s="80">
        <v>0</v>
      </c>
      <c r="L146" s="56"/>
      <c r="N146" s="91"/>
    </row>
    <row r="147" spans="1:14" hidden="1" x14ac:dyDescent="0.3">
      <c r="A147" s="26"/>
      <c r="B147" s="30">
        <v>423311</v>
      </c>
      <c r="C147" s="30" t="s">
        <v>120</v>
      </c>
      <c r="D147" s="26"/>
      <c r="E147" s="26"/>
      <c r="F147" s="65"/>
      <c r="G147" s="56"/>
      <c r="H147" s="65"/>
      <c r="I147" s="56"/>
      <c r="J147" s="57">
        <f t="shared" si="19"/>
        <v>0</v>
      </c>
      <c r="K147" s="80">
        <v>0</v>
      </c>
      <c r="L147" s="56"/>
      <c r="N147" s="91"/>
    </row>
    <row r="148" spans="1:14" hidden="1" x14ac:dyDescent="0.3">
      <c r="A148" s="26"/>
      <c r="B148" s="30">
        <v>423321</v>
      </c>
      <c r="C148" s="30" t="s">
        <v>121</v>
      </c>
      <c r="D148" s="26"/>
      <c r="E148" s="26"/>
      <c r="F148" s="65"/>
      <c r="G148" s="56"/>
      <c r="H148" s="65"/>
      <c r="I148" s="56"/>
      <c r="J148" s="57">
        <f t="shared" si="19"/>
        <v>0</v>
      </c>
      <c r="K148" s="80">
        <v>0</v>
      </c>
      <c r="L148" s="56"/>
      <c r="N148" s="91"/>
    </row>
    <row r="149" spans="1:14" hidden="1" x14ac:dyDescent="0.3">
      <c r="A149" s="26"/>
      <c r="B149" s="30">
        <v>423323</v>
      </c>
      <c r="C149" s="30" t="s">
        <v>122</v>
      </c>
      <c r="D149" s="26"/>
      <c r="E149" s="26"/>
      <c r="F149" s="65"/>
      <c r="G149" s="56"/>
      <c r="H149" s="65"/>
      <c r="I149" s="56"/>
      <c r="J149" s="57">
        <f t="shared" si="19"/>
        <v>0</v>
      </c>
      <c r="K149" s="80">
        <v>0</v>
      </c>
      <c r="L149" s="56"/>
      <c r="N149" s="91"/>
    </row>
    <row r="150" spans="1:14" x14ac:dyDescent="0.3">
      <c r="A150" s="26" t="s">
        <v>333</v>
      </c>
      <c r="B150" s="30">
        <v>423391</v>
      </c>
      <c r="C150" s="30" t="s">
        <v>123</v>
      </c>
      <c r="D150" s="26"/>
      <c r="E150" s="26"/>
      <c r="F150" s="65"/>
      <c r="G150" s="56"/>
      <c r="H150" s="65">
        <v>0</v>
      </c>
      <c r="I150" s="56">
        <v>0</v>
      </c>
      <c r="J150" s="81">
        <v>0</v>
      </c>
      <c r="K150" s="80">
        <v>0</v>
      </c>
      <c r="L150" s="56">
        <v>0</v>
      </c>
      <c r="N150" s="91"/>
    </row>
    <row r="151" spans="1:14" x14ac:dyDescent="0.3">
      <c r="A151" s="26"/>
      <c r="B151" s="30">
        <v>423399</v>
      </c>
      <c r="C151" s="30" t="s">
        <v>124</v>
      </c>
      <c r="D151" s="26"/>
      <c r="E151" s="26"/>
      <c r="F151" s="65"/>
      <c r="G151" s="56"/>
      <c r="H151" s="65"/>
      <c r="I151" s="56"/>
      <c r="J151" s="81">
        <f t="shared" si="19"/>
        <v>0</v>
      </c>
      <c r="K151" s="80">
        <v>0</v>
      </c>
      <c r="L151" s="56"/>
      <c r="N151" s="91"/>
    </row>
    <row r="152" spans="1:14" hidden="1" x14ac:dyDescent="0.3">
      <c r="A152" s="26"/>
      <c r="B152" s="29">
        <v>423400</v>
      </c>
      <c r="C152" s="29" t="s">
        <v>125</v>
      </c>
      <c r="D152" s="26"/>
      <c r="E152" s="26"/>
      <c r="F152" s="65"/>
      <c r="G152" s="56"/>
      <c r="H152" s="65"/>
      <c r="I152" s="56"/>
      <c r="J152" s="81">
        <f t="shared" si="19"/>
        <v>0</v>
      </c>
      <c r="K152" s="80">
        <v>0</v>
      </c>
      <c r="L152" s="56"/>
      <c r="N152" s="91"/>
    </row>
    <row r="153" spans="1:14" hidden="1" x14ac:dyDescent="0.3">
      <c r="A153" s="26"/>
      <c r="B153" s="30">
        <v>423412</v>
      </c>
      <c r="C153" s="30" t="s">
        <v>126</v>
      </c>
      <c r="D153" s="26"/>
      <c r="E153" s="26"/>
      <c r="F153" s="65"/>
      <c r="G153" s="56"/>
      <c r="H153" s="65"/>
      <c r="I153" s="56"/>
      <c r="J153" s="81">
        <f t="shared" si="19"/>
        <v>0</v>
      </c>
      <c r="K153" s="80">
        <v>0</v>
      </c>
      <c r="L153" s="56"/>
      <c r="N153" s="91"/>
    </row>
    <row r="154" spans="1:14" x14ac:dyDescent="0.3">
      <c r="A154" s="26"/>
      <c r="B154" s="30">
        <v>423419</v>
      </c>
      <c r="C154" s="30" t="s">
        <v>127</v>
      </c>
      <c r="D154" s="26"/>
      <c r="E154" s="26"/>
      <c r="F154" s="65"/>
      <c r="G154" s="56"/>
      <c r="H154" s="65"/>
      <c r="I154" s="56"/>
      <c r="J154" s="81">
        <f t="shared" si="19"/>
        <v>0</v>
      </c>
      <c r="K154" s="80">
        <v>0</v>
      </c>
      <c r="L154" s="56"/>
      <c r="N154" s="91"/>
    </row>
    <row r="155" spans="1:14" x14ac:dyDescent="0.3">
      <c r="A155" s="26"/>
      <c r="B155" s="30">
        <v>423413</v>
      </c>
      <c r="C155" s="30" t="s">
        <v>128</v>
      </c>
      <c r="D155" s="26"/>
      <c r="E155" s="26"/>
      <c r="F155" s="65"/>
      <c r="G155" s="56"/>
      <c r="H155" s="65"/>
      <c r="I155" s="56"/>
      <c r="J155" s="81">
        <f t="shared" si="19"/>
        <v>0</v>
      </c>
      <c r="K155" s="80">
        <v>0</v>
      </c>
      <c r="L155" s="56"/>
      <c r="N155" s="91"/>
    </row>
    <row r="156" spans="1:14" hidden="1" x14ac:dyDescent="0.3">
      <c r="A156" s="26"/>
      <c r="B156" s="30">
        <v>423431</v>
      </c>
      <c r="C156" s="30" t="s">
        <v>129</v>
      </c>
      <c r="D156" s="26"/>
      <c r="E156" s="26"/>
      <c r="F156" s="65"/>
      <c r="G156" s="56"/>
      <c r="H156" s="65"/>
      <c r="I156" s="56"/>
      <c r="J156" s="81">
        <f t="shared" si="19"/>
        <v>0</v>
      </c>
      <c r="K156" s="80">
        <v>0</v>
      </c>
      <c r="L156" s="56"/>
      <c r="N156" s="91"/>
    </row>
    <row r="157" spans="1:14" hidden="1" x14ac:dyDescent="0.3">
      <c r="A157" s="26"/>
      <c r="B157" s="30">
        <v>423432</v>
      </c>
      <c r="C157" s="30" t="s">
        <v>130</v>
      </c>
      <c r="D157" s="26"/>
      <c r="E157" s="26"/>
      <c r="F157" s="65"/>
      <c r="G157" s="56"/>
      <c r="H157" s="65"/>
      <c r="I157" s="56"/>
      <c r="J157" s="81">
        <f t="shared" si="19"/>
        <v>0</v>
      </c>
      <c r="K157" s="80">
        <v>0</v>
      </c>
      <c r="L157" s="56"/>
      <c r="N157" s="91"/>
    </row>
    <row r="158" spans="1:14" hidden="1" x14ac:dyDescent="0.3">
      <c r="A158" s="26"/>
      <c r="B158" s="30">
        <v>423441</v>
      </c>
      <c r="C158" s="30" t="s">
        <v>131</v>
      </c>
      <c r="D158" s="26"/>
      <c r="E158" s="26"/>
      <c r="F158" s="65"/>
      <c r="G158" s="56"/>
      <c r="H158" s="65"/>
      <c r="I158" s="56"/>
      <c r="J158" s="81">
        <f t="shared" si="19"/>
        <v>0</v>
      </c>
      <c r="K158" s="80">
        <v>0</v>
      </c>
      <c r="L158" s="56"/>
      <c r="N158" s="91"/>
    </row>
    <row r="159" spans="1:14" hidden="1" x14ac:dyDescent="0.3">
      <c r="A159" s="26"/>
      <c r="B159" s="29">
        <v>423500</v>
      </c>
      <c r="C159" s="29" t="s">
        <v>132</v>
      </c>
      <c r="D159" s="44"/>
      <c r="E159" s="45"/>
      <c r="F159" s="65"/>
      <c r="G159" s="56"/>
      <c r="H159" s="65"/>
      <c r="I159" s="56"/>
      <c r="J159" s="81">
        <f t="shared" si="19"/>
        <v>0</v>
      </c>
      <c r="K159" s="80">
        <v>0</v>
      </c>
      <c r="L159" s="56"/>
      <c r="N159" s="91"/>
    </row>
    <row r="160" spans="1:14" hidden="1" x14ac:dyDescent="0.3">
      <c r="A160" s="26"/>
      <c r="B160" s="30">
        <v>423521</v>
      </c>
      <c r="C160" s="30" t="s">
        <v>133</v>
      </c>
      <c r="D160" s="26"/>
      <c r="E160" s="26"/>
      <c r="F160" s="65"/>
      <c r="G160" s="56"/>
      <c r="H160" s="65"/>
      <c r="I160" s="56"/>
      <c r="J160" s="81">
        <f t="shared" si="19"/>
        <v>0</v>
      </c>
      <c r="K160" s="80">
        <v>0</v>
      </c>
      <c r="L160" s="56"/>
      <c r="N160" s="91"/>
    </row>
    <row r="161" spans="1:14" hidden="1" x14ac:dyDescent="0.3">
      <c r="A161" s="26"/>
      <c r="B161" s="30">
        <v>423539</v>
      </c>
      <c r="C161" s="30" t="s">
        <v>134</v>
      </c>
      <c r="D161" s="26"/>
      <c r="E161" s="26"/>
      <c r="F161" s="65"/>
      <c r="G161" s="56"/>
      <c r="H161" s="65"/>
      <c r="I161" s="56"/>
      <c r="J161" s="81">
        <f t="shared" si="19"/>
        <v>0</v>
      </c>
      <c r="K161" s="80">
        <v>0</v>
      </c>
      <c r="L161" s="56"/>
      <c r="N161" s="91"/>
    </row>
    <row r="162" spans="1:14" x14ac:dyDescent="0.3">
      <c r="A162" s="26"/>
      <c r="B162" s="30">
        <v>423542</v>
      </c>
      <c r="C162" s="30" t="s">
        <v>135</v>
      </c>
      <c r="D162" s="26"/>
      <c r="E162" s="26"/>
      <c r="F162" s="65"/>
      <c r="G162" s="56"/>
      <c r="H162" s="65">
        <v>0</v>
      </c>
      <c r="I162" s="56">
        <v>0</v>
      </c>
      <c r="J162" s="81">
        <v>0</v>
      </c>
      <c r="K162" s="80">
        <v>0</v>
      </c>
      <c r="L162" s="56">
        <v>0</v>
      </c>
      <c r="N162" s="91"/>
    </row>
    <row r="163" spans="1:14" x14ac:dyDescent="0.3">
      <c r="A163" s="26" t="s">
        <v>334</v>
      </c>
      <c r="B163" s="30">
        <v>423599</v>
      </c>
      <c r="C163" s="30" t="s">
        <v>136</v>
      </c>
      <c r="D163" s="26"/>
      <c r="E163" s="26"/>
      <c r="F163" s="65"/>
      <c r="G163" s="56"/>
      <c r="H163" s="65">
        <v>788000</v>
      </c>
      <c r="I163" s="56">
        <v>638000</v>
      </c>
      <c r="J163" s="81">
        <v>150000</v>
      </c>
      <c r="K163" s="80">
        <v>0</v>
      </c>
      <c r="L163" s="56">
        <v>0</v>
      </c>
      <c r="N163" s="91"/>
    </row>
    <row r="164" spans="1:14" hidden="1" x14ac:dyDescent="0.3">
      <c r="A164" s="26"/>
      <c r="B164" s="29">
        <v>423600</v>
      </c>
      <c r="C164" s="29" t="s">
        <v>137</v>
      </c>
      <c r="D164" s="26"/>
      <c r="E164" s="26"/>
      <c r="F164" s="65"/>
      <c r="G164" s="56"/>
      <c r="H164" s="65"/>
      <c r="I164" s="56"/>
      <c r="J164" s="81">
        <f t="shared" si="19"/>
        <v>0</v>
      </c>
      <c r="K164" s="80">
        <v>0</v>
      </c>
      <c r="L164" s="56"/>
      <c r="N164" s="91"/>
    </row>
    <row r="165" spans="1:14" x14ac:dyDescent="0.3">
      <c r="A165" s="26"/>
      <c r="B165" s="30">
        <v>423621</v>
      </c>
      <c r="C165" s="30" t="s">
        <v>138</v>
      </c>
      <c r="D165" s="26"/>
      <c r="E165" s="26"/>
      <c r="F165" s="65"/>
      <c r="G165" s="56"/>
      <c r="H165" s="65"/>
      <c r="I165" s="56"/>
      <c r="J165" s="81">
        <f t="shared" si="19"/>
        <v>0</v>
      </c>
      <c r="K165" s="80">
        <v>0</v>
      </c>
      <c r="L165" s="56"/>
      <c r="N165" s="91"/>
    </row>
    <row r="166" spans="1:14" hidden="1" x14ac:dyDescent="0.3">
      <c r="A166" s="26"/>
      <c r="B166" s="29">
        <v>423700</v>
      </c>
      <c r="C166" s="29" t="s">
        <v>139</v>
      </c>
      <c r="D166" s="26"/>
      <c r="E166" s="26"/>
      <c r="F166" s="65"/>
      <c r="G166" s="56"/>
      <c r="H166" s="65"/>
      <c r="I166" s="56"/>
      <c r="J166" s="57">
        <f t="shared" si="19"/>
        <v>0</v>
      </c>
      <c r="K166" s="80">
        <v>0</v>
      </c>
      <c r="L166" s="56"/>
      <c r="N166" s="91"/>
    </row>
    <row r="167" spans="1:14" hidden="1" x14ac:dyDescent="0.3">
      <c r="A167" s="26"/>
      <c r="B167" s="30">
        <v>423711</v>
      </c>
      <c r="C167" s="30" t="s">
        <v>139</v>
      </c>
      <c r="D167" s="26"/>
      <c r="E167" s="26"/>
      <c r="F167" s="65"/>
      <c r="G167" s="56"/>
      <c r="H167" s="65"/>
      <c r="I167" s="56"/>
      <c r="J167" s="57">
        <f t="shared" si="19"/>
        <v>0</v>
      </c>
      <c r="K167" s="80">
        <v>0</v>
      </c>
      <c r="L167" s="56"/>
      <c r="N167" s="91"/>
    </row>
    <row r="168" spans="1:14" hidden="1" x14ac:dyDescent="0.3">
      <c r="A168" s="26"/>
      <c r="B168" s="30">
        <v>423712</v>
      </c>
      <c r="C168" s="111" t="s">
        <v>140</v>
      </c>
      <c r="D168" s="112"/>
      <c r="E168" s="113"/>
      <c r="F168" s="65"/>
      <c r="G168" s="56"/>
      <c r="H168" s="65"/>
      <c r="I168" s="56"/>
      <c r="J168" s="57">
        <f t="shared" si="19"/>
        <v>0</v>
      </c>
      <c r="K168" s="80">
        <v>0</v>
      </c>
      <c r="L168" s="56"/>
      <c r="N168" s="91"/>
    </row>
    <row r="169" spans="1:14" hidden="1" x14ac:dyDescent="0.3">
      <c r="A169" s="26"/>
      <c r="B169" s="29">
        <v>423900</v>
      </c>
      <c r="C169" s="29" t="s">
        <v>141</v>
      </c>
      <c r="D169" s="26"/>
      <c r="E169" s="26"/>
      <c r="F169" s="65"/>
      <c r="G169" s="56"/>
      <c r="H169" s="65"/>
      <c r="I169" s="56"/>
      <c r="J169" s="57">
        <f t="shared" si="19"/>
        <v>0</v>
      </c>
      <c r="K169" s="80">
        <v>0</v>
      </c>
      <c r="L169" s="56"/>
      <c r="N169" s="91"/>
    </row>
    <row r="170" spans="1:14" x14ac:dyDescent="0.3">
      <c r="A170" s="26" t="s">
        <v>335</v>
      </c>
      <c r="B170" s="30">
        <v>423911</v>
      </c>
      <c r="C170" s="30" t="s">
        <v>141</v>
      </c>
      <c r="D170" s="26"/>
      <c r="E170" s="26"/>
      <c r="F170" s="65"/>
      <c r="G170" s="56"/>
      <c r="H170" s="65">
        <v>0</v>
      </c>
      <c r="I170" s="56">
        <v>0</v>
      </c>
      <c r="J170" s="81">
        <v>0</v>
      </c>
      <c r="K170" s="80">
        <v>0</v>
      </c>
      <c r="L170" s="56">
        <v>0</v>
      </c>
      <c r="N170" s="91"/>
    </row>
    <row r="171" spans="1:14" x14ac:dyDescent="0.3">
      <c r="A171" s="48"/>
      <c r="B171" s="31">
        <v>424000</v>
      </c>
      <c r="C171" s="32" t="s">
        <v>142</v>
      </c>
      <c r="D171" s="48"/>
      <c r="E171" s="48"/>
      <c r="F171" s="66">
        <f t="shared" ref="F171:L171" si="22">+F178+F179+F180+F182+F183+F189+F190+F192</f>
        <v>0</v>
      </c>
      <c r="G171" s="66">
        <f t="shared" si="22"/>
        <v>0</v>
      </c>
      <c r="H171" s="66">
        <f t="shared" si="22"/>
        <v>180000</v>
      </c>
      <c r="I171" s="57">
        <f t="shared" si="22"/>
        <v>4000</v>
      </c>
      <c r="J171" s="57">
        <f t="shared" si="22"/>
        <v>106000</v>
      </c>
      <c r="K171" s="57">
        <f t="shared" si="22"/>
        <v>70000</v>
      </c>
      <c r="L171" s="57">
        <f t="shared" si="22"/>
        <v>0</v>
      </c>
      <c r="M171" s="88"/>
      <c r="N171" s="88"/>
    </row>
    <row r="172" spans="1:14" hidden="1" x14ac:dyDescent="0.3">
      <c r="A172" s="26"/>
      <c r="B172" s="29">
        <v>424100</v>
      </c>
      <c r="C172" s="29" t="s">
        <v>143</v>
      </c>
      <c r="D172" s="26"/>
      <c r="E172" s="26"/>
      <c r="F172" s="65"/>
      <c r="G172" s="56"/>
      <c r="H172" s="65"/>
      <c r="I172" s="56"/>
      <c r="J172" s="57">
        <f t="shared" si="19"/>
        <v>0</v>
      </c>
      <c r="K172" s="80">
        <v>0</v>
      </c>
      <c r="L172" s="56"/>
      <c r="N172" s="91"/>
    </row>
    <row r="173" spans="1:14" hidden="1" x14ac:dyDescent="0.3">
      <c r="A173" s="26"/>
      <c r="B173" s="30">
        <v>424111</v>
      </c>
      <c r="C173" s="30" t="s">
        <v>144</v>
      </c>
      <c r="D173" s="26"/>
      <c r="E173" s="26"/>
      <c r="F173" s="65"/>
      <c r="G173" s="56"/>
      <c r="H173" s="65"/>
      <c r="I173" s="56"/>
      <c r="J173" s="57">
        <f t="shared" si="19"/>
        <v>0</v>
      </c>
      <c r="K173" s="80">
        <v>0</v>
      </c>
      <c r="L173" s="56"/>
      <c r="N173" s="91"/>
    </row>
    <row r="174" spans="1:14" hidden="1" x14ac:dyDescent="0.3">
      <c r="A174" s="26"/>
      <c r="B174" s="30">
        <v>424112</v>
      </c>
      <c r="C174" s="30" t="s">
        <v>145</v>
      </c>
      <c r="D174" s="26"/>
      <c r="E174" s="26"/>
      <c r="F174" s="65"/>
      <c r="G174" s="56"/>
      <c r="H174" s="65"/>
      <c r="I174" s="56"/>
      <c r="J174" s="57">
        <f t="shared" si="19"/>
        <v>0</v>
      </c>
      <c r="K174" s="80">
        <v>0</v>
      </c>
      <c r="L174" s="56"/>
      <c r="N174" s="91"/>
    </row>
    <row r="175" spans="1:14" hidden="1" x14ac:dyDescent="0.3">
      <c r="A175" s="26"/>
      <c r="B175" s="30">
        <v>424113</v>
      </c>
      <c r="C175" s="30" t="s">
        <v>146</v>
      </c>
      <c r="D175" s="26"/>
      <c r="E175" s="26"/>
      <c r="F175" s="65"/>
      <c r="G175" s="56"/>
      <c r="H175" s="65"/>
      <c r="I175" s="56"/>
      <c r="J175" s="57">
        <f t="shared" si="19"/>
        <v>0</v>
      </c>
      <c r="K175" s="80">
        <v>0</v>
      </c>
      <c r="L175" s="56"/>
      <c r="N175" s="91"/>
    </row>
    <row r="176" spans="1:14" hidden="1" x14ac:dyDescent="0.3">
      <c r="A176" s="26"/>
      <c r="B176" s="30">
        <v>424119</v>
      </c>
      <c r="C176" s="30" t="s">
        <v>147</v>
      </c>
      <c r="D176" s="26"/>
      <c r="E176" s="26"/>
      <c r="F176" s="65"/>
      <c r="G176" s="56"/>
      <c r="H176" s="65"/>
      <c r="I176" s="56"/>
      <c r="J176" s="57">
        <f t="shared" si="19"/>
        <v>0</v>
      </c>
      <c r="K176" s="80">
        <v>0</v>
      </c>
      <c r="L176" s="56"/>
      <c r="N176" s="91"/>
    </row>
    <row r="177" spans="1:14" hidden="1" x14ac:dyDescent="0.3">
      <c r="A177" s="26"/>
      <c r="B177" s="29">
        <v>424200</v>
      </c>
      <c r="C177" s="29" t="s">
        <v>148</v>
      </c>
      <c r="D177" s="26"/>
      <c r="E177" s="26"/>
      <c r="F177" s="65"/>
      <c r="G177" s="56"/>
      <c r="H177" s="65"/>
      <c r="I177" s="56"/>
      <c r="J177" s="57">
        <f t="shared" si="19"/>
        <v>0</v>
      </c>
      <c r="K177" s="80">
        <v>0</v>
      </c>
      <c r="L177" s="56"/>
      <c r="N177" s="91"/>
    </row>
    <row r="178" spans="1:14" x14ac:dyDescent="0.3">
      <c r="A178" s="26"/>
      <c r="B178" s="30">
        <v>424211</v>
      </c>
      <c r="C178" s="30" t="s">
        <v>149</v>
      </c>
      <c r="D178" s="26"/>
      <c r="E178" s="26"/>
      <c r="F178" s="65"/>
      <c r="G178" s="56"/>
      <c r="H178" s="65"/>
      <c r="I178" s="56"/>
      <c r="J178" s="81">
        <f t="shared" si="19"/>
        <v>0</v>
      </c>
      <c r="K178" s="80">
        <v>0</v>
      </c>
      <c r="L178" s="56"/>
      <c r="N178" s="91"/>
    </row>
    <row r="179" spans="1:14" x14ac:dyDescent="0.3">
      <c r="A179" s="26"/>
      <c r="B179" s="30">
        <v>424221</v>
      </c>
      <c r="C179" s="30" t="s">
        <v>150</v>
      </c>
      <c r="D179" s="26"/>
      <c r="E179" s="26"/>
      <c r="F179" s="65"/>
      <c r="G179" s="56"/>
      <c r="H179" s="65"/>
      <c r="I179" s="56"/>
      <c r="J179" s="81">
        <f t="shared" si="19"/>
        <v>0</v>
      </c>
      <c r="K179" s="80">
        <v>0</v>
      </c>
      <c r="L179" s="56"/>
      <c r="N179" s="91"/>
    </row>
    <row r="180" spans="1:14" x14ac:dyDescent="0.3">
      <c r="A180" s="26"/>
      <c r="B180" s="30">
        <v>424231</v>
      </c>
      <c r="C180" s="30" t="s">
        <v>151</v>
      </c>
      <c r="D180" s="26"/>
      <c r="E180" s="26"/>
      <c r="F180" s="65"/>
      <c r="G180" s="56"/>
      <c r="H180" s="65"/>
      <c r="I180" s="56"/>
      <c r="J180" s="81">
        <f t="shared" si="19"/>
        <v>0</v>
      </c>
      <c r="K180" s="80">
        <v>0</v>
      </c>
      <c r="L180" s="56"/>
      <c r="N180" s="91"/>
    </row>
    <row r="181" spans="1:14" hidden="1" x14ac:dyDescent="0.3">
      <c r="A181" s="26"/>
      <c r="B181" s="29">
        <v>424300</v>
      </c>
      <c r="C181" s="29" t="s">
        <v>152</v>
      </c>
      <c r="D181" s="26"/>
      <c r="E181" s="26"/>
      <c r="F181" s="65"/>
      <c r="G181" s="56"/>
      <c r="H181" s="65"/>
      <c r="I181" s="56"/>
      <c r="J181" s="81">
        <f t="shared" si="19"/>
        <v>0</v>
      </c>
      <c r="K181" s="80"/>
      <c r="L181" s="56"/>
      <c r="N181" s="91"/>
    </row>
    <row r="182" spans="1:14" x14ac:dyDescent="0.3">
      <c r="A182" s="26"/>
      <c r="B182" s="30">
        <v>424331</v>
      </c>
      <c r="C182" s="30" t="s">
        <v>153</v>
      </c>
      <c r="D182" s="26"/>
      <c r="E182" s="26"/>
      <c r="F182" s="65"/>
      <c r="G182" s="56"/>
      <c r="H182" s="65">
        <v>90000</v>
      </c>
      <c r="I182" s="56">
        <v>4000</v>
      </c>
      <c r="J182" s="81">
        <f t="shared" si="19"/>
        <v>86000</v>
      </c>
      <c r="K182" s="80"/>
      <c r="L182" s="56"/>
      <c r="N182" s="91"/>
    </row>
    <row r="183" spans="1:14" x14ac:dyDescent="0.3">
      <c r="A183" s="26" t="s">
        <v>360</v>
      </c>
      <c r="B183" s="30">
        <v>424311</v>
      </c>
      <c r="C183" s="30" t="s">
        <v>154</v>
      </c>
      <c r="D183" s="26"/>
      <c r="E183" s="26"/>
      <c r="F183" s="65"/>
      <c r="G183" s="56"/>
      <c r="H183" s="65">
        <v>0</v>
      </c>
      <c r="I183" s="56">
        <v>0</v>
      </c>
      <c r="J183" s="81">
        <v>0</v>
      </c>
      <c r="K183" s="80">
        <v>0</v>
      </c>
      <c r="L183" s="56"/>
      <c r="N183" s="91"/>
    </row>
    <row r="184" spans="1:14" hidden="1" x14ac:dyDescent="0.3">
      <c r="A184" s="26"/>
      <c r="B184" s="29">
        <v>424400</v>
      </c>
      <c r="C184" s="29" t="s">
        <v>155</v>
      </c>
      <c r="D184" s="26"/>
      <c r="E184" s="26"/>
      <c r="F184" s="65"/>
      <c r="G184" s="56"/>
      <c r="H184" s="65"/>
      <c r="I184" s="56"/>
      <c r="J184" s="81">
        <f t="shared" ref="J184:J246" si="23">H184-I184</f>
        <v>0</v>
      </c>
      <c r="K184" s="80"/>
      <c r="L184" s="56"/>
      <c r="N184" s="91"/>
    </row>
    <row r="185" spans="1:14" hidden="1" x14ac:dyDescent="0.3">
      <c r="A185" s="26"/>
      <c r="B185" s="30">
        <v>424411</v>
      </c>
      <c r="C185" s="30" t="s">
        <v>155</v>
      </c>
      <c r="D185" s="26"/>
      <c r="E185" s="26"/>
      <c r="F185" s="65"/>
      <c r="G185" s="56"/>
      <c r="H185" s="65"/>
      <c r="I185" s="56"/>
      <c r="J185" s="81">
        <f t="shared" si="23"/>
        <v>0</v>
      </c>
      <c r="K185" s="80"/>
      <c r="L185" s="56"/>
      <c r="N185" s="91"/>
    </row>
    <row r="186" spans="1:14" hidden="1" x14ac:dyDescent="0.3">
      <c r="A186" s="26"/>
      <c r="B186" s="29">
        <v>424500</v>
      </c>
      <c r="C186" s="102" t="s">
        <v>156</v>
      </c>
      <c r="D186" s="103"/>
      <c r="E186" s="104"/>
      <c r="F186" s="65"/>
      <c r="G186" s="56"/>
      <c r="H186" s="65"/>
      <c r="I186" s="56"/>
      <c r="J186" s="81">
        <f t="shared" si="23"/>
        <v>0</v>
      </c>
      <c r="K186" s="80">
        <v>0</v>
      </c>
      <c r="L186" s="56"/>
      <c r="N186" s="91"/>
    </row>
    <row r="187" spans="1:14" hidden="1" x14ac:dyDescent="0.3">
      <c r="A187" s="26"/>
      <c r="B187" s="30">
        <v>424511</v>
      </c>
      <c r="C187" s="99" t="s">
        <v>156</v>
      </c>
      <c r="D187" s="100"/>
      <c r="E187" s="101"/>
      <c r="F187" s="65"/>
      <c r="G187" s="56"/>
      <c r="H187" s="65"/>
      <c r="I187" s="56"/>
      <c r="J187" s="81">
        <f t="shared" si="23"/>
        <v>0</v>
      </c>
      <c r="K187" s="80">
        <v>0</v>
      </c>
      <c r="L187" s="56"/>
      <c r="N187" s="91"/>
    </row>
    <row r="188" spans="1:14" hidden="1" x14ac:dyDescent="0.3">
      <c r="A188" s="26"/>
      <c r="B188" s="29">
        <v>424600</v>
      </c>
      <c r="C188" s="114" t="s">
        <v>157</v>
      </c>
      <c r="D188" s="115"/>
      <c r="E188" s="116"/>
      <c r="F188" s="65"/>
      <c r="G188" s="56"/>
      <c r="H188" s="65"/>
      <c r="I188" s="56"/>
      <c r="J188" s="81">
        <f t="shared" si="23"/>
        <v>0</v>
      </c>
      <c r="K188" s="80">
        <v>0</v>
      </c>
      <c r="L188" s="56"/>
      <c r="N188" s="91"/>
    </row>
    <row r="189" spans="1:14" x14ac:dyDescent="0.3">
      <c r="A189" s="26"/>
      <c r="B189" s="30">
        <v>424611</v>
      </c>
      <c r="C189" s="99" t="s">
        <v>158</v>
      </c>
      <c r="D189" s="100"/>
      <c r="E189" s="101"/>
      <c r="F189" s="65"/>
      <c r="G189" s="56"/>
      <c r="H189" s="65"/>
      <c r="I189" s="56"/>
      <c r="J189" s="81">
        <f t="shared" si="23"/>
        <v>0</v>
      </c>
      <c r="K189" s="80">
        <v>0</v>
      </c>
      <c r="L189" s="56"/>
      <c r="N189" s="91"/>
    </row>
    <row r="190" spans="1:14" x14ac:dyDescent="0.3">
      <c r="A190" s="26"/>
      <c r="B190" s="30">
        <v>424631</v>
      </c>
      <c r="C190" s="99" t="s">
        <v>159</v>
      </c>
      <c r="D190" s="100"/>
      <c r="E190" s="101"/>
      <c r="F190" s="65"/>
      <c r="G190" s="56"/>
      <c r="H190" s="65"/>
      <c r="I190" s="56"/>
      <c r="J190" s="81">
        <f t="shared" si="23"/>
        <v>0</v>
      </c>
      <c r="K190" s="80">
        <v>0</v>
      </c>
      <c r="L190" s="56"/>
      <c r="N190" s="91"/>
    </row>
    <row r="191" spans="1:14" hidden="1" x14ac:dyDescent="0.3">
      <c r="A191" s="26"/>
      <c r="B191" s="29">
        <v>424900</v>
      </c>
      <c r="C191" s="29" t="s">
        <v>160</v>
      </c>
      <c r="D191" s="26"/>
      <c r="E191" s="26"/>
      <c r="F191" s="65"/>
      <c r="G191" s="56"/>
      <c r="H191" s="65"/>
      <c r="I191" s="56"/>
      <c r="J191" s="57">
        <f t="shared" si="23"/>
        <v>0</v>
      </c>
      <c r="K191" s="80">
        <v>0</v>
      </c>
      <c r="L191" s="56"/>
      <c r="N191" s="91"/>
    </row>
    <row r="192" spans="1:14" x14ac:dyDescent="0.3">
      <c r="A192" s="26" t="s">
        <v>336</v>
      </c>
      <c r="B192" s="30">
        <v>424911</v>
      </c>
      <c r="C192" s="30" t="s">
        <v>160</v>
      </c>
      <c r="D192" s="26"/>
      <c r="E192" s="26"/>
      <c r="F192" s="65"/>
      <c r="G192" s="56"/>
      <c r="H192" s="65">
        <v>90000</v>
      </c>
      <c r="I192" s="56">
        <v>0</v>
      </c>
      <c r="J192" s="81">
        <v>20000</v>
      </c>
      <c r="K192" s="80">
        <v>70000</v>
      </c>
      <c r="L192" s="56">
        <v>0</v>
      </c>
      <c r="N192" s="91"/>
    </row>
    <row r="193" spans="1:14" x14ac:dyDescent="0.3">
      <c r="A193" s="48"/>
      <c r="B193" s="31">
        <v>425000</v>
      </c>
      <c r="C193" s="32" t="s">
        <v>161</v>
      </c>
      <c r="D193" s="48"/>
      <c r="E193" s="48"/>
      <c r="F193" s="66">
        <f t="shared" ref="F193:G193" si="24">+F195+F196+F197+F198+F199+F200+F201+F203+F204+F205+F210+F211+F212+F213</f>
        <v>0</v>
      </c>
      <c r="G193" s="66">
        <f t="shared" si="24"/>
        <v>0</v>
      </c>
      <c r="H193" s="66">
        <f>H195+H196+H197+H198+H199+H200+H203+H209+H213</f>
        <v>1140000</v>
      </c>
      <c r="I193" s="57">
        <f>+I195+I196+I197+I198+I199+I200+I201+I203+I204+I205+I210+I211+I212+I213+I209</f>
        <v>150000</v>
      </c>
      <c r="J193" s="57">
        <f t="shared" ref="J193:L193" si="25">+J195+J196+J197+J198+J199+J200+J201+J203+J204+J205+J210+J211+J212+J213+J209</f>
        <v>180000</v>
      </c>
      <c r="K193" s="57">
        <f t="shared" si="25"/>
        <v>690000</v>
      </c>
      <c r="L193" s="57">
        <f t="shared" si="25"/>
        <v>120000</v>
      </c>
      <c r="N193" s="88"/>
    </row>
    <row r="194" spans="1:14" hidden="1" x14ac:dyDescent="0.3">
      <c r="A194" s="26"/>
      <c r="B194" s="29">
        <v>425100</v>
      </c>
      <c r="C194" s="29" t="s">
        <v>162</v>
      </c>
      <c r="D194" s="26"/>
      <c r="E194" s="26"/>
      <c r="F194" s="65"/>
      <c r="G194" s="56"/>
      <c r="H194" s="65"/>
      <c r="I194" s="56"/>
      <c r="J194" s="57">
        <f t="shared" si="23"/>
        <v>0</v>
      </c>
      <c r="K194" s="80">
        <v>0</v>
      </c>
      <c r="L194" s="56"/>
      <c r="N194" s="91"/>
    </row>
    <row r="195" spans="1:14" x14ac:dyDescent="0.3">
      <c r="A195" s="26" t="s">
        <v>371</v>
      </c>
      <c r="B195" s="30">
        <v>425111</v>
      </c>
      <c r="C195" s="30" t="s">
        <v>163</v>
      </c>
      <c r="D195" s="26"/>
      <c r="E195" s="26"/>
      <c r="F195" s="65"/>
      <c r="G195" s="56"/>
      <c r="H195" s="65">
        <v>30000</v>
      </c>
      <c r="I195" s="56"/>
      <c r="J195" s="81">
        <v>0</v>
      </c>
      <c r="K195" s="95">
        <v>30000</v>
      </c>
      <c r="L195" s="56">
        <v>0</v>
      </c>
      <c r="N195" s="91"/>
    </row>
    <row r="196" spans="1:14" x14ac:dyDescent="0.3">
      <c r="A196" s="26" t="s">
        <v>372</v>
      </c>
      <c r="B196" s="30">
        <v>425112</v>
      </c>
      <c r="C196" s="30" t="s">
        <v>164</v>
      </c>
      <c r="D196" s="26"/>
      <c r="E196" s="26"/>
      <c r="F196" s="65"/>
      <c r="G196" s="70"/>
      <c r="H196" s="65">
        <v>200000</v>
      </c>
      <c r="I196" s="56">
        <v>0</v>
      </c>
      <c r="J196" s="81">
        <v>0</v>
      </c>
      <c r="K196" s="94">
        <v>200000</v>
      </c>
      <c r="L196" s="56">
        <v>0</v>
      </c>
      <c r="M196" s="93"/>
      <c r="N196" s="91"/>
    </row>
    <row r="197" spans="1:14" x14ac:dyDescent="0.3">
      <c r="A197" s="26" t="s">
        <v>369</v>
      </c>
      <c r="B197" s="30">
        <v>425113</v>
      </c>
      <c r="C197" s="30" t="s">
        <v>165</v>
      </c>
      <c r="D197" s="26"/>
      <c r="E197" s="26"/>
      <c r="F197" s="65"/>
      <c r="G197" s="70"/>
      <c r="H197" s="65">
        <v>300000</v>
      </c>
      <c r="I197" s="56"/>
      <c r="J197" s="87">
        <v>0</v>
      </c>
      <c r="K197" s="94">
        <v>300000</v>
      </c>
      <c r="L197" s="56">
        <v>0</v>
      </c>
      <c r="M197" s="93"/>
      <c r="N197" s="91"/>
    </row>
    <row r="198" spans="1:14" ht="32.25" customHeight="1" x14ac:dyDescent="0.3">
      <c r="A198" s="26" t="s">
        <v>337</v>
      </c>
      <c r="B198" s="30">
        <v>425119</v>
      </c>
      <c r="C198" s="99" t="s">
        <v>319</v>
      </c>
      <c r="D198" s="100"/>
      <c r="E198" s="101"/>
      <c r="F198" s="65"/>
      <c r="G198" s="56"/>
      <c r="H198" s="65">
        <v>200000</v>
      </c>
      <c r="I198" s="56">
        <v>50000</v>
      </c>
      <c r="J198" s="81">
        <v>50000</v>
      </c>
      <c r="K198" s="94">
        <v>50000</v>
      </c>
      <c r="L198" s="56">
        <v>50000</v>
      </c>
      <c r="N198" s="91"/>
    </row>
    <row r="199" spans="1:14" x14ac:dyDescent="0.3">
      <c r="A199" s="26" t="s">
        <v>338</v>
      </c>
      <c r="B199" s="30">
        <v>425116</v>
      </c>
      <c r="C199" s="30" t="s">
        <v>166</v>
      </c>
      <c r="D199" s="26"/>
      <c r="E199" s="26"/>
      <c r="F199" s="65"/>
      <c r="G199" s="56"/>
      <c r="H199" s="65">
        <v>50000</v>
      </c>
      <c r="I199" s="56">
        <v>20000</v>
      </c>
      <c r="J199" s="81">
        <v>0</v>
      </c>
      <c r="K199" s="94">
        <v>30000</v>
      </c>
      <c r="L199" s="56">
        <v>0</v>
      </c>
      <c r="N199" s="91"/>
    </row>
    <row r="200" spans="1:14" x14ac:dyDescent="0.3">
      <c r="A200" s="26" t="s">
        <v>339</v>
      </c>
      <c r="B200" s="30">
        <v>425117</v>
      </c>
      <c r="C200" s="30" t="s">
        <v>167</v>
      </c>
      <c r="D200" s="26"/>
      <c r="E200" s="26"/>
      <c r="F200" s="65"/>
      <c r="G200" s="56"/>
      <c r="H200" s="65">
        <v>60000</v>
      </c>
      <c r="I200" s="56">
        <v>15000</v>
      </c>
      <c r="J200" s="81">
        <v>15000</v>
      </c>
      <c r="K200" s="94">
        <v>15000</v>
      </c>
      <c r="L200" s="56">
        <v>15000</v>
      </c>
      <c r="N200" s="91"/>
    </row>
    <row r="201" spans="1:14" x14ac:dyDescent="0.3">
      <c r="A201" s="26"/>
      <c r="B201" s="30">
        <v>425191</v>
      </c>
      <c r="C201" s="30" t="s">
        <v>168</v>
      </c>
      <c r="D201" s="26"/>
      <c r="E201" s="26"/>
      <c r="F201" s="65"/>
      <c r="G201" s="70"/>
      <c r="H201" s="65"/>
      <c r="I201" s="56"/>
      <c r="J201" s="81">
        <f t="shared" si="23"/>
        <v>0</v>
      </c>
      <c r="K201" s="94"/>
      <c r="L201" s="56"/>
      <c r="N201" s="91"/>
    </row>
    <row r="202" spans="1:14" hidden="1" x14ac:dyDescent="0.3">
      <c r="A202" s="26"/>
      <c r="B202" s="29">
        <v>425200</v>
      </c>
      <c r="C202" s="29" t="s">
        <v>169</v>
      </c>
      <c r="D202" s="26"/>
      <c r="E202" s="26"/>
      <c r="F202" s="65"/>
      <c r="G202" s="56"/>
      <c r="H202" s="65"/>
      <c r="I202" s="56"/>
      <c r="J202" s="81">
        <f t="shared" si="23"/>
        <v>0</v>
      </c>
      <c r="K202" s="94">
        <v>0</v>
      </c>
      <c r="L202" s="56"/>
      <c r="N202" s="91"/>
    </row>
    <row r="203" spans="1:14" x14ac:dyDescent="0.3">
      <c r="A203" s="26" t="s">
        <v>368</v>
      </c>
      <c r="B203" s="30">
        <v>425211</v>
      </c>
      <c r="C203" s="30" t="s">
        <v>170</v>
      </c>
      <c r="D203" s="26"/>
      <c r="E203" s="26"/>
      <c r="F203" s="65"/>
      <c r="G203" s="56"/>
      <c r="H203" s="65">
        <v>50000</v>
      </c>
      <c r="I203" s="56"/>
      <c r="J203" s="81">
        <f t="shared" si="23"/>
        <v>50000</v>
      </c>
      <c r="K203" s="94">
        <v>0</v>
      </c>
      <c r="L203" s="56"/>
      <c r="N203" s="91"/>
    </row>
    <row r="204" spans="1:14" x14ac:dyDescent="0.3">
      <c r="A204" s="26"/>
      <c r="B204" s="30">
        <v>425221</v>
      </c>
      <c r="C204" s="111" t="s">
        <v>171</v>
      </c>
      <c r="D204" s="112"/>
      <c r="E204" s="113"/>
      <c r="F204" s="65"/>
      <c r="G204" s="56"/>
      <c r="H204" s="65"/>
      <c r="I204" s="56"/>
      <c r="J204" s="81">
        <f t="shared" si="23"/>
        <v>0</v>
      </c>
      <c r="K204" s="94">
        <v>0</v>
      </c>
      <c r="L204" s="56"/>
      <c r="N204" s="91"/>
    </row>
    <row r="205" spans="1:14" x14ac:dyDescent="0.3">
      <c r="A205" s="26"/>
      <c r="B205" s="30">
        <v>425222</v>
      </c>
      <c r="C205" s="30" t="s">
        <v>172</v>
      </c>
      <c r="D205" s="26"/>
      <c r="E205" s="26"/>
      <c r="F205" s="65"/>
      <c r="G205" s="56"/>
      <c r="H205" s="65">
        <v>0</v>
      </c>
      <c r="I205" s="56">
        <v>0</v>
      </c>
      <c r="J205" s="81">
        <v>0</v>
      </c>
      <c r="K205" s="94">
        <v>0</v>
      </c>
      <c r="L205" s="56">
        <v>0</v>
      </c>
      <c r="N205" s="91"/>
    </row>
    <row r="206" spans="1:14" hidden="1" x14ac:dyDescent="0.3">
      <c r="A206" s="26"/>
      <c r="B206" s="30">
        <v>425223</v>
      </c>
      <c r="C206" s="30" t="s">
        <v>173</v>
      </c>
      <c r="D206" s="26"/>
      <c r="E206" s="26"/>
      <c r="F206" s="65"/>
      <c r="G206" s="56"/>
      <c r="H206" s="65"/>
      <c r="I206" s="56"/>
      <c r="J206" s="81">
        <f t="shared" si="23"/>
        <v>0</v>
      </c>
      <c r="K206" s="94">
        <v>0</v>
      </c>
      <c r="L206" s="56"/>
      <c r="N206" s="91"/>
    </row>
    <row r="207" spans="1:14" hidden="1" x14ac:dyDescent="0.3">
      <c r="A207" s="26"/>
      <c r="B207" s="30">
        <v>425224</v>
      </c>
      <c r="C207" s="30" t="s">
        <v>174</v>
      </c>
      <c r="D207" s="26"/>
      <c r="E207" s="26"/>
      <c r="F207" s="65"/>
      <c r="G207" s="56"/>
      <c r="H207" s="65"/>
      <c r="I207" s="56"/>
      <c r="J207" s="81">
        <f t="shared" si="23"/>
        <v>0</v>
      </c>
      <c r="K207" s="94">
        <v>0</v>
      </c>
      <c r="L207" s="56"/>
      <c r="N207" s="91"/>
    </row>
    <row r="208" spans="1:14" hidden="1" x14ac:dyDescent="0.3">
      <c r="A208" s="26"/>
      <c r="B208" s="30">
        <v>425225</v>
      </c>
      <c r="C208" s="30" t="s">
        <v>175</v>
      </c>
      <c r="D208" s="26"/>
      <c r="E208" s="26"/>
      <c r="F208" s="65"/>
      <c r="G208" s="56"/>
      <c r="H208" s="65"/>
      <c r="I208" s="56"/>
      <c r="J208" s="81">
        <f t="shared" si="23"/>
        <v>0</v>
      </c>
      <c r="K208" s="94">
        <v>0</v>
      </c>
      <c r="L208" s="56"/>
      <c r="N208" s="91"/>
    </row>
    <row r="209" spans="1:14" s="1" customFormat="1" x14ac:dyDescent="0.3">
      <c r="A209" s="26" t="s">
        <v>358</v>
      </c>
      <c r="B209" s="30">
        <v>425226</v>
      </c>
      <c r="C209" s="30" t="s">
        <v>357</v>
      </c>
      <c r="D209" s="26"/>
      <c r="E209" s="26"/>
      <c r="F209" s="65"/>
      <c r="G209" s="56"/>
      <c r="H209" s="65">
        <v>100000</v>
      </c>
      <c r="I209" s="56">
        <v>25000</v>
      </c>
      <c r="J209" s="81">
        <v>25000</v>
      </c>
      <c r="K209" s="94">
        <v>25000</v>
      </c>
      <c r="L209" s="56">
        <v>25000</v>
      </c>
      <c r="N209" s="91"/>
    </row>
    <row r="210" spans="1:14" x14ac:dyDescent="0.3">
      <c r="A210" s="26"/>
      <c r="B210" s="30">
        <v>425227</v>
      </c>
      <c r="C210" s="30" t="s">
        <v>176</v>
      </c>
      <c r="D210" s="26"/>
      <c r="E210" s="26"/>
      <c r="F210" s="65"/>
      <c r="G210" s="56"/>
      <c r="H210" s="65">
        <v>0</v>
      </c>
      <c r="I210" s="56">
        <v>0</v>
      </c>
      <c r="J210" s="81">
        <v>0</v>
      </c>
      <c r="K210" s="94">
        <v>0</v>
      </c>
      <c r="L210" s="56">
        <v>0</v>
      </c>
      <c r="N210" s="91"/>
    </row>
    <row r="211" spans="1:14" x14ac:dyDescent="0.3">
      <c r="A211" s="26"/>
      <c r="B211" s="30">
        <v>425229</v>
      </c>
      <c r="C211" s="30" t="s">
        <v>177</v>
      </c>
      <c r="D211" s="26"/>
      <c r="E211" s="26"/>
      <c r="F211" s="65"/>
      <c r="G211" s="56"/>
      <c r="H211" s="65">
        <v>0</v>
      </c>
      <c r="I211" s="56">
        <v>0</v>
      </c>
      <c r="J211" s="81">
        <f t="shared" si="23"/>
        <v>0</v>
      </c>
      <c r="K211" s="94">
        <v>0</v>
      </c>
      <c r="L211" s="56">
        <v>0</v>
      </c>
      <c r="N211" s="91"/>
    </row>
    <row r="212" spans="1:14" x14ac:dyDescent="0.3">
      <c r="A212" s="26"/>
      <c r="B212" s="30">
        <v>425231</v>
      </c>
      <c r="C212" s="30" t="s">
        <v>178</v>
      </c>
      <c r="D212" s="26"/>
      <c r="E212" s="26"/>
      <c r="F212" s="65"/>
      <c r="G212" s="56"/>
      <c r="H212" s="65">
        <v>0</v>
      </c>
      <c r="I212" s="56">
        <v>0</v>
      </c>
      <c r="J212" s="81">
        <f t="shared" si="23"/>
        <v>0</v>
      </c>
      <c r="K212" s="94">
        <v>0</v>
      </c>
      <c r="L212" s="56">
        <v>0</v>
      </c>
      <c r="N212" s="91"/>
    </row>
    <row r="213" spans="1:14" x14ac:dyDescent="0.3">
      <c r="A213" s="26" t="s">
        <v>340</v>
      </c>
      <c r="B213" s="30">
        <v>425261</v>
      </c>
      <c r="C213" s="55" t="s">
        <v>179</v>
      </c>
      <c r="D213" s="26"/>
      <c r="E213" s="26"/>
      <c r="F213" s="65"/>
      <c r="G213" s="56"/>
      <c r="H213" s="65">
        <v>150000</v>
      </c>
      <c r="I213" s="56">
        <v>40000</v>
      </c>
      <c r="J213" s="81">
        <v>40000</v>
      </c>
      <c r="K213" s="94">
        <v>40000</v>
      </c>
      <c r="L213" s="56">
        <v>30000</v>
      </c>
      <c r="N213" s="91"/>
    </row>
    <row r="214" spans="1:14" x14ac:dyDescent="0.3">
      <c r="A214" s="48"/>
      <c r="B214" s="31">
        <v>426000</v>
      </c>
      <c r="C214" s="32" t="s">
        <v>180</v>
      </c>
      <c r="D214" s="48"/>
      <c r="E214" s="48"/>
      <c r="F214" s="66">
        <f t="shared" ref="F214:G214" si="26">+F216+F217+F218+F219+F225+F226+F227+F228+F237+F238+F239+F241+F242+F243+F245+F246+F248+F249+F251+F252+F253+F254</f>
        <v>0</v>
      </c>
      <c r="G214" s="66">
        <f t="shared" si="26"/>
        <v>0</v>
      </c>
      <c r="H214" s="66">
        <f>H216+H217+H225+H237+H245+H247+H248+H254</f>
        <v>655000</v>
      </c>
      <c r="I214" s="57">
        <f>I216+I217+I225+I237+I245+I247+I248</f>
        <v>222500</v>
      </c>
      <c r="J214" s="57">
        <f>J216+J217+J225+J237+J245+J247+J248+J254</f>
        <v>197500</v>
      </c>
      <c r="K214" s="57">
        <f t="shared" ref="K214:L214" si="27">K216+K217+K225+K237+K245+K247+K248</f>
        <v>112500</v>
      </c>
      <c r="L214" s="57">
        <f t="shared" si="27"/>
        <v>122500</v>
      </c>
      <c r="N214" s="88"/>
    </row>
    <row r="215" spans="1:14" hidden="1" x14ac:dyDescent="0.3">
      <c r="A215" s="26"/>
      <c r="B215" s="29">
        <v>426100</v>
      </c>
      <c r="C215" s="29" t="s">
        <v>181</v>
      </c>
      <c r="D215" s="26"/>
      <c r="E215" s="26"/>
      <c r="F215" s="65"/>
      <c r="G215" s="56"/>
      <c r="H215" s="65"/>
      <c r="I215" s="56"/>
      <c r="J215" s="57">
        <f t="shared" si="23"/>
        <v>0</v>
      </c>
      <c r="K215" s="80">
        <v>0</v>
      </c>
      <c r="L215" s="56"/>
      <c r="N215" s="91"/>
    </row>
    <row r="216" spans="1:14" x14ac:dyDescent="0.3">
      <c r="A216" s="26" t="s">
        <v>355</v>
      </c>
      <c r="B216" s="30">
        <v>426111</v>
      </c>
      <c r="C216" s="30" t="s">
        <v>182</v>
      </c>
      <c r="D216" s="26"/>
      <c r="E216" s="26"/>
      <c r="F216" s="65"/>
      <c r="G216" s="56"/>
      <c r="H216" s="65">
        <v>110000</v>
      </c>
      <c r="I216" s="56">
        <v>27500</v>
      </c>
      <c r="J216" s="81">
        <v>27500</v>
      </c>
      <c r="K216" s="94">
        <v>27500</v>
      </c>
      <c r="L216" s="56">
        <v>27500</v>
      </c>
      <c r="N216" s="91"/>
    </row>
    <row r="217" spans="1:14" x14ac:dyDescent="0.3">
      <c r="A217" s="26" t="s">
        <v>359</v>
      </c>
      <c r="B217" s="30">
        <v>426121</v>
      </c>
      <c r="C217" s="30" t="s">
        <v>183</v>
      </c>
      <c r="D217" s="26"/>
      <c r="E217" s="26"/>
      <c r="F217" s="65"/>
      <c r="G217" s="56"/>
      <c r="H217" s="65">
        <v>50000</v>
      </c>
      <c r="I217" s="56">
        <v>50000</v>
      </c>
      <c r="J217" s="81">
        <v>0</v>
      </c>
      <c r="K217" s="94">
        <v>0</v>
      </c>
      <c r="L217" s="56">
        <v>0</v>
      </c>
      <c r="N217" s="91"/>
    </row>
    <row r="218" spans="1:14" x14ac:dyDescent="0.3">
      <c r="A218" s="26"/>
      <c r="B218" s="30">
        <v>426124</v>
      </c>
      <c r="C218" s="30" t="s">
        <v>184</v>
      </c>
      <c r="D218" s="26"/>
      <c r="E218" s="26"/>
      <c r="F218" s="65"/>
      <c r="G218" s="56"/>
      <c r="H218" s="65"/>
      <c r="I218" s="56"/>
      <c r="J218" s="81">
        <f t="shared" si="23"/>
        <v>0</v>
      </c>
      <c r="K218" s="94">
        <v>0</v>
      </c>
      <c r="L218" s="56"/>
      <c r="N218" s="91"/>
    </row>
    <row r="219" spans="1:14" x14ac:dyDescent="0.3">
      <c r="A219" s="26"/>
      <c r="B219" s="30">
        <v>426129</v>
      </c>
      <c r="C219" s="30" t="s">
        <v>185</v>
      </c>
      <c r="D219" s="26"/>
      <c r="E219" s="26"/>
      <c r="F219" s="65"/>
      <c r="G219" s="56"/>
      <c r="H219" s="65"/>
      <c r="I219" s="56"/>
      <c r="J219" s="81">
        <f t="shared" si="23"/>
        <v>0</v>
      </c>
      <c r="K219" s="94">
        <v>0</v>
      </c>
      <c r="L219" s="56"/>
      <c r="N219" s="91"/>
    </row>
    <row r="220" spans="1:14" hidden="1" x14ac:dyDescent="0.3">
      <c r="A220" s="26"/>
      <c r="B220" s="30">
        <v>426131</v>
      </c>
      <c r="C220" s="30" t="s">
        <v>186</v>
      </c>
      <c r="D220" s="26"/>
      <c r="E220" s="26"/>
      <c r="F220" s="65"/>
      <c r="G220" s="56"/>
      <c r="H220" s="65"/>
      <c r="I220" s="56"/>
      <c r="J220" s="57">
        <f t="shared" si="23"/>
        <v>0</v>
      </c>
      <c r="K220" s="94">
        <v>0</v>
      </c>
      <c r="L220" s="56"/>
      <c r="N220" s="91"/>
    </row>
    <row r="221" spans="1:14" hidden="1" x14ac:dyDescent="0.3">
      <c r="A221" s="26"/>
      <c r="B221" s="30">
        <v>426191</v>
      </c>
      <c r="C221" s="30" t="s">
        <v>187</v>
      </c>
      <c r="D221" s="26"/>
      <c r="E221" s="26"/>
      <c r="F221" s="65"/>
      <c r="G221" s="56"/>
      <c r="H221" s="65"/>
      <c r="I221" s="56"/>
      <c r="J221" s="57">
        <f t="shared" si="23"/>
        <v>0</v>
      </c>
      <c r="K221" s="94">
        <v>0</v>
      </c>
      <c r="L221" s="56"/>
      <c r="N221" s="91"/>
    </row>
    <row r="222" spans="1:14" hidden="1" x14ac:dyDescent="0.3">
      <c r="A222" s="26"/>
      <c r="B222" s="29">
        <v>426200</v>
      </c>
      <c r="C222" s="29" t="s">
        <v>188</v>
      </c>
      <c r="D222" s="26"/>
      <c r="E222" s="26"/>
      <c r="F222" s="65"/>
      <c r="G222" s="56"/>
      <c r="H222" s="65"/>
      <c r="I222" s="56"/>
      <c r="J222" s="57">
        <f t="shared" si="23"/>
        <v>0</v>
      </c>
      <c r="K222" s="94">
        <v>0</v>
      </c>
      <c r="L222" s="56"/>
      <c r="N222" s="91"/>
    </row>
    <row r="223" spans="1:14" hidden="1" x14ac:dyDescent="0.3">
      <c r="A223" s="26"/>
      <c r="B223" s="30">
        <v>426291</v>
      </c>
      <c r="C223" s="30" t="s">
        <v>189</v>
      </c>
      <c r="D223" s="26"/>
      <c r="E223" s="26"/>
      <c r="F223" s="65"/>
      <c r="G223" s="56"/>
      <c r="H223" s="65"/>
      <c r="I223" s="56"/>
      <c r="J223" s="57">
        <f t="shared" si="23"/>
        <v>0</v>
      </c>
      <c r="K223" s="94">
        <v>0</v>
      </c>
      <c r="L223" s="56"/>
      <c r="N223" s="91"/>
    </row>
    <row r="224" spans="1:14" hidden="1" x14ac:dyDescent="0.3">
      <c r="A224" s="26"/>
      <c r="B224" s="29">
        <v>426300</v>
      </c>
      <c r="C224" s="102" t="s">
        <v>190</v>
      </c>
      <c r="D224" s="103"/>
      <c r="E224" s="104"/>
      <c r="F224" s="65"/>
      <c r="G224" s="56"/>
      <c r="H224" s="65"/>
      <c r="I224" s="56"/>
      <c r="J224" s="57">
        <f t="shared" si="23"/>
        <v>0</v>
      </c>
      <c r="K224" s="94">
        <v>0</v>
      </c>
      <c r="L224" s="56"/>
      <c r="N224" s="91"/>
    </row>
    <row r="225" spans="1:14" x14ac:dyDescent="0.3">
      <c r="A225" s="26" t="s">
        <v>341</v>
      </c>
      <c r="B225" s="30">
        <v>426311</v>
      </c>
      <c r="C225" s="30" t="s">
        <v>191</v>
      </c>
      <c r="D225" s="26"/>
      <c r="E225" s="26"/>
      <c r="F225" s="65"/>
      <c r="G225" s="56"/>
      <c r="H225" s="65">
        <v>5000</v>
      </c>
      <c r="I225" s="56">
        <v>5000</v>
      </c>
      <c r="J225" s="81">
        <v>0</v>
      </c>
      <c r="K225" s="94">
        <v>0</v>
      </c>
      <c r="L225" s="56">
        <v>0</v>
      </c>
      <c r="N225" s="91"/>
    </row>
    <row r="226" spans="1:14" x14ac:dyDescent="0.3">
      <c r="A226" s="26"/>
      <c r="B226" s="30">
        <v>426312</v>
      </c>
      <c r="C226" s="30" t="s">
        <v>192</v>
      </c>
      <c r="D226" s="54"/>
      <c r="E226" s="54"/>
      <c r="F226" s="65"/>
      <c r="G226" s="56"/>
      <c r="H226" s="65"/>
      <c r="I226" s="56"/>
      <c r="J226" s="81">
        <f t="shared" si="23"/>
        <v>0</v>
      </c>
      <c r="K226" s="94"/>
      <c r="L226" s="56"/>
      <c r="N226" s="91"/>
    </row>
    <row r="227" spans="1:14" x14ac:dyDescent="0.3">
      <c r="A227" s="26"/>
      <c r="B227" s="30">
        <v>426411</v>
      </c>
      <c r="C227" s="30" t="s">
        <v>193</v>
      </c>
      <c r="D227" s="26"/>
      <c r="E227" s="26"/>
      <c r="F227" s="65"/>
      <c r="G227" s="56"/>
      <c r="H227" s="65"/>
      <c r="I227" s="56"/>
      <c r="J227" s="81">
        <f t="shared" si="23"/>
        <v>0</v>
      </c>
      <c r="K227" s="94">
        <v>0</v>
      </c>
      <c r="L227" s="56"/>
      <c r="N227" s="91"/>
    </row>
    <row r="228" spans="1:14" x14ac:dyDescent="0.3">
      <c r="A228" s="26"/>
      <c r="B228" s="30">
        <v>426412</v>
      </c>
      <c r="C228" s="30" t="s">
        <v>194</v>
      </c>
      <c r="D228" s="26"/>
      <c r="E228" s="26"/>
      <c r="F228" s="65"/>
      <c r="G228" s="56"/>
      <c r="H228" s="65"/>
      <c r="I228" s="56"/>
      <c r="J228" s="81">
        <f t="shared" si="23"/>
        <v>0</v>
      </c>
      <c r="K228" s="94">
        <v>0</v>
      </c>
      <c r="L228" s="56"/>
      <c r="N228" s="91"/>
    </row>
    <row r="229" spans="1:14" hidden="1" x14ac:dyDescent="0.3">
      <c r="A229" s="26"/>
      <c r="B229" s="29">
        <v>426500</v>
      </c>
      <c r="C229" s="29" t="s">
        <v>195</v>
      </c>
      <c r="D229" s="26"/>
      <c r="E229" s="26"/>
      <c r="F229" s="65"/>
      <c r="G229" s="56"/>
      <c r="H229" s="65"/>
      <c r="I229" s="56"/>
      <c r="J229" s="81">
        <f t="shared" si="23"/>
        <v>0</v>
      </c>
      <c r="K229" s="94">
        <v>0</v>
      </c>
      <c r="L229" s="56"/>
      <c r="N229" s="91"/>
    </row>
    <row r="230" spans="1:14" hidden="1" x14ac:dyDescent="0.3">
      <c r="A230" s="26"/>
      <c r="B230" s="30">
        <v>426511</v>
      </c>
      <c r="C230" s="30" t="s">
        <v>196</v>
      </c>
      <c r="D230" s="26"/>
      <c r="E230" s="26"/>
      <c r="F230" s="65"/>
      <c r="G230" s="56"/>
      <c r="H230" s="65"/>
      <c r="I230" s="56"/>
      <c r="J230" s="81">
        <f t="shared" si="23"/>
        <v>0</v>
      </c>
      <c r="K230" s="94">
        <v>0</v>
      </c>
      <c r="L230" s="56"/>
      <c r="N230" s="91"/>
    </row>
    <row r="231" spans="1:14" hidden="1" x14ac:dyDescent="0.3">
      <c r="A231" s="26"/>
      <c r="B231" s="30">
        <v>426521</v>
      </c>
      <c r="C231" s="30" t="s">
        <v>197</v>
      </c>
      <c r="D231" s="26"/>
      <c r="E231" s="26"/>
      <c r="F231" s="65"/>
      <c r="G231" s="56"/>
      <c r="H231" s="65"/>
      <c r="I231" s="56"/>
      <c r="J231" s="81">
        <f t="shared" si="23"/>
        <v>0</v>
      </c>
      <c r="K231" s="94">
        <v>0</v>
      </c>
      <c r="L231" s="56"/>
      <c r="N231" s="91"/>
    </row>
    <row r="232" spans="1:14" hidden="1" x14ac:dyDescent="0.3">
      <c r="A232" s="26"/>
      <c r="B232" s="30">
        <v>426531</v>
      </c>
      <c r="C232" s="30" t="s">
        <v>198</v>
      </c>
      <c r="D232" s="26"/>
      <c r="E232" s="26"/>
      <c r="F232" s="65"/>
      <c r="G232" s="56"/>
      <c r="H232" s="65"/>
      <c r="I232" s="56"/>
      <c r="J232" s="81">
        <f t="shared" si="23"/>
        <v>0</v>
      </c>
      <c r="K232" s="94">
        <v>0</v>
      </c>
      <c r="L232" s="56"/>
      <c r="N232" s="91"/>
    </row>
    <row r="233" spans="1:14" hidden="1" x14ac:dyDescent="0.3">
      <c r="A233" s="26"/>
      <c r="B233" s="30">
        <v>426541</v>
      </c>
      <c r="C233" s="30" t="s">
        <v>199</v>
      </c>
      <c r="D233" s="26"/>
      <c r="E233" s="26"/>
      <c r="F233" s="65"/>
      <c r="G233" s="56"/>
      <c r="H233" s="65"/>
      <c r="I233" s="56"/>
      <c r="J233" s="81">
        <f t="shared" si="23"/>
        <v>0</v>
      </c>
      <c r="K233" s="94">
        <v>0</v>
      </c>
      <c r="L233" s="56"/>
      <c r="N233" s="91"/>
    </row>
    <row r="234" spans="1:14" hidden="1" x14ac:dyDescent="0.3">
      <c r="A234" s="26"/>
      <c r="B234" s="30">
        <v>426551</v>
      </c>
      <c r="C234" s="30" t="s">
        <v>200</v>
      </c>
      <c r="D234" s="26"/>
      <c r="E234" s="26"/>
      <c r="F234" s="65"/>
      <c r="G234" s="56"/>
      <c r="H234" s="65"/>
      <c r="I234" s="56"/>
      <c r="J234" s="81">
        <f t="shared" si="23"/>
        <v>0</v>
      </c>
      <c r="K234" s="94">
        <v>0</v>
      </c>
      <c r="L234" s="56"/>
      <c r="N234" s="91"/>
    </row>
    <row r="235" spans="1:14" hidden="1" x14ac:dyDescent="0.3">
      <c r="A235" s="26"/>
      <c r="B235" s="30">
        <v>426591</v>
      </c>
      <c r="C235" s="30" t="s">
        <v>201</v>
      </c>
      <c r="D235" s="26"/>
      <c r="E235" s="26"/>
      <c r="F235" s="65"/>
      <c r="G235" s="56"/>
      <c r="H235" s="65"/>
      <c r="I235" s="56"/>
      <c r="J235" s="81">
        <f t="shared" si="23"/>
        <v>0</v>
      </c>
      <c r="K235" s="94">
        <v>0</v>
      </c>
      <c r="L235" s="56"/>
      <c r="N235" s="91"/>
    </row>
    <row r="236" spans="1:14" hidden="1" x14ac:dyDescent="0.3">
      <c r="A236" s="26"/>
      <c r="B236" s="29">
        <v>426600</v>
      </c>
      <c r="C236" s="29" t="s">
        <v>202</v>
      </c>
      <c r="D236" s="26"/>
      <c r="E236" s="26"/>
      <c r="F236" s="65"/>
      <c r="G236" s="56"/>
      <c r="H236" s="65"/>
      <c r="I236" s="56"/>
      <c r="J236" s="81">
        <f t="shared" si="23"/>
        <v>0</v>
      </c>
      <c r="K236" s="94">
        <v>0</v>
      </c>
      <c r="L236" s="56"/>
      <c r="N236" s="91"/>
    </row>
    <row r="237" spans="1:14" x14ac:dyDescent="0.3">
      <c r="A237" s="26" t="s">
        <v>342</v>
      </c>
      <c r="B237" s="30">
        <v>426611</v>
      </c>
      <c r="C237" s="30" t="s">
        <v>203</v>
      </c>
      <c r="D237" s="26"/>
      <c r="E237" s="26"/>
      <c r="F237" s="65">
        <v>0</v>
      </c>
      <c r="G237" s="56">
        <v>0</v>
      </c>
      <c r="H237" s="65">
        <v>105000</v>
      </c>
      <c r="I237" s="56">
        <v>30000</v>
      </c>
      <c r="J237" s="81">
        <v>25000</v>
      </c>
      <c r="K237" s="94">
        <v>25000</v>
      </c>
      <c r="L237" s="56">
        <v>25000</v>
      </c>
      <c r="N237" s="91"/>
    </row>
    <row r="238" spans="1:14" x14ac:dyDescent="0.3">
      <c r="A238" s="26"/>
      <c r="B238" s="30">
        <v>426621</v>
      </c>
      <c r="C238" s="30" t="s">
        <v>204</v>
      </c>
      <c r="D238" s="26"/>
      <c r="E238" s="26"/>
      <c r="F238" s="65"/>
      <c r="G238" s="56"/>
      <c r="H238" s="65"/>
      <c r="I238" s="56"/>
      <c r="J238" s="81">
        <f t="shared" si="23"/>
        <v>0</v>
      </c>
      <c r="K238" s="80">
        <v>0</v>
      </c>
      <c r="L238" s="56"/>
      <c r="N238" s="91"/>
    </row>
    <row r="239" spans="1:14" x14ac:dyDescent="0.3">
      <c r="A239" s="26"/>
      <c r="B239" s="30">
        <v>426631</v>
      </c>
      <c r="C239" s="30" t="s">
        <v>205</v>
      </c>
      <c r="D239" s="26"/>
      <c r="E239" s="26"/>
      <c r="F239" s="65"/>
      <c r="G239" s="56"/>
      <c r="H239" s="65"/>
      <c r="I239" s="56"/>
      <c r="J239" s="81">
        <f t="shared" si="23"/>
        <v>0</v>
      </c>
      <c r="K239" s="80">
        <v>0</v>
      </c>
      <c r="L239" s="56"/>
      <c r="N239" s="91"/>
    </row>
    <row r="240" spans="1:14" hidden="1" x14ac:dyDescent="0.3">
      <c r="A240" s="26"/>
      <c r="B240" s="29">
        <v>426700</v>
      </c>
      <c r="C240" s="29" t="s">
        <v>206</v>
      </c>
      <c r="D240" s="26"/>
      <c r="E240" s="26"/>
      <c r="F240" s="65"/>
      <c r="G240" s="56"/>
      <c r="H240" s="65"/>
      <c r="I240" s="56"/>
      <c r="J240" s="81">
        <f t="shared" si="23"/>
        <v>0</v>
      </c>
      <c r="K240" s="80">
        <v>0</v>
      </c>
      <c r="L240" s="56"/>
      <c r="N240" s="91"/>
    </row>
    <row r="241" spans="1:14" x14ac:dyDescent="0.3">
      <c r="A241" s="26"/>
      <c r="B241" s="30">
        <v>426711</v>
      </c>
      <c r="C241" s="30" t="s">
        <v>207</v>
      </c>
      <c r="D241" s="26"/>
      <c r="E241" s="26"/>
      <c r="F241" s="65"/>
      <c r="G241" s="56"/>
      <c r="H241" s="65"/>
      <c r="I241" s="56"/>
      <c r="J241" s="81">
        <f t="shared" si="23"/>
        <v>0</v>
      </c>
      <c r="K241" s="80">
        <v>0</v>
      </c>
      <c r="L241" s="56"/>
      <c r="N241" s="91"/>
    </row>
    <row r="242" spans="1:14" x14ac:dyDescent="0.3">
      <c r="A242" s="26"/>
      <c r="B242" s="30">
        <v>426721</v>
      </c>
      <c r="C242" s="30" t="s">
        <v>208</v>
      </c>
      <c r="D242" s="26"/>
      <c r="E242" s="26"/>
      <c r="F242" s="65"/>
      <c r="G242" s="56"/>
      <c r="H242" s="65"/>
      <c r="I242" s="56"/>
      <c r="J242" s="81">
        <f t="shared" si="23"/>
        <v>0</v>
      </c>
      <c r="K242" s="80">
        <v>0</v>
      </c>
      <c r="L242" s="56"/>
      <c r="N242" s="91"/>
    </row>
    <row r="243" spans="1:14" x14ac:dyDescent="0.3">
      <c r="A243" s="26"/>
      <c r="B243" s="30">
        <v>426791</v>
      </c>
      <c r="C243" s="30" t="s">
        <v>209</v>
      </c>
      <c r="D243" s="26"/>
      <c r="E243" s="26"/>
      <c r="F243" s="65"/>
      <c r="G243" s="56"/>
      <c r="H243" s="65"/>
      <c r="I243" s="56"/>
      <c r="J243" s="81">
        <f t="shared" si="23"/>
        <v>0</v>
      </c>
      <c r="K243" s="80">
        <v>0</v>
      </c>
      <c r="L243" s="56"/>
      <c r="N243" s="91"/>
    </row>
    <row r="244" spans="1:14" ht="27.75" hidden="1" customHeight="1" x14ac:dyDescent="0.3">
      <c r="A244" s="26"/>
      <c r="B244" s="29">
        <v>426800</v>
      </c>
      <c r="C244" s="102" t="s">
        <v>210</v>
      </c>
      <c r="D244" s="103"/>
      <c r="E244" s="104"/>
      <c r="F244" s="65"/>
      <c r="G244" s="56"/>
      <c r="H244" s="65"/>
      <c r="I244" s="56"/>
      <c r="J244" s="81">
        <f t="shared" si="23"/>
        <v>0</v>
      </c>
      <c r="K244" s="80">
        <v>0</v>
      </c>
      <c r="L244" s="56"/>
      <c r="N244" s="91"/>
    </row>
    <row r="245" spans="1:14" x14ac:dyDescent="0.3">
      <c r="A245" s="26" t="s">
        <v>356</v>
      </c>
      <c r="B245" s="30">
        <v>426811</v>
      </c>
      <c r="C245" s="99" t="s">
        <v>211</v>
      </c>
      <c r="D245" s="100"/>
      <c r="E245" s="101"/>
      <c r="F245" s="65"/>
      <c r="G245" s="56"/>
      <c r="H245" s="65">
        <v>260000</v>
      </c>
      <c r="I245" s="56">
        <v>70000</v>
      </c>
      <c r="J245" s="81">
        <v>60000</v>
      </c>
      <c r="K245" s="94">
        <v>60000</v>
      </c>
      <c r="L245" s="56">
        <v>70000</v>
      </c>
      <c r="N245" s="91"/>
    </row>
    <row r="246" spans="1:14" x14ac:dyDescent="0.3">
      <c r="A246" s="26"/>
      <c r="B246" s="30">
        <v>426812</v>
      </c>
      <c r="C246" s="99" t="s">
        <v>212</v>
      </c>
      <c r="D246" s="100"/>
      <c r="E246" s="101"/>
      <c r="F246" s="65"/>
      <c r="G246" s="56"/>
      <c r="H246" s="65"/>
      <c r="I246" s="56"/>
      <c r="J246" s="81">
        <f t="shared" si="23"/>
        <v>0</v>
      </c>
      <c r="K246" s="80">
        <v>0</v>
      </c>
      <c r="L246" s="56"/>
      <c r="N246" s="91"/>
    </row>
    <row r="247" spans="1:14" s="1" customFormat="1" x14ac:dyDescent="0.3">
      <c r="A247" s="26" t="s">
        <v>354</v>
      </c>
      <c r="B247" s="30">
        <v>426819</v>
      </c>
      <c r="C247" s="30" t="s">
        <v>353</v>
      </c>
      <c r="D247" s="85"/>
      <c r="E247" s="86"/>
      <c r="F247" s="65"/>
      <c r="G247" s="56"/>
      <c r="H247" s="65">
        <v>20000</v>
      </c>
      <c r="I247" s="56">
        <v>10000</v>
      </c>
      <c r="J247" s="81">
        <v>10000</v>
      </c>
      <c r="K247" s="80">
        <v>0</v>
      </c>
      <c r="L247" s="56">
        <v>0</v>
      </c>
      <c r="N247" s="91"/>
    </row>
    <row r="248" spans="1:14" x14ac:dyDescent="0.3">
      <c r="A248" s="26" t="s">
        <v>343</v>
      </c>
      <c r="B248" s="30">
        <v>426821</v>
      </c>
      <c r="C248" s="99" t="s">
        <v>213</v>
      </c>
      <c r="D248" s="100"/>
      <c r="E248" s="101"/>
      <c r="F248" s="65"/>
      <c r="G248" s="56"/>
      <c r="H248" s="65">
        <v>55000</v>
      </c>
      <c r="I248" s="56">
        <v>30000</v>
      </c>
      <c r="J248" s="81">
        <v>25000</v>
      </c>
      <c r="K248" s="80">
        <v>0</v>
      </c>
      <c r="L248" s="56">
        <v>0</v>
      </c>
      <c r="N248" s="91"/>
    </row>
    <row r="249" spans="1:14" x14ac:dyDescent="0.3">
      <c r="A249" s="26"/>
      <c r="B249" s="30">
        <v>426822</v>
      </c>
      <c r="C249" s="99" t="s">
        <v>214</v>
      </c>
      <c r="D249" s="100"/>
      <c r="E249" s="101"/>
      <c r="F249" s="65"/>
      <c r="G249" s="56"/>
      <c r="H249" s="65"/>
      <c r="I249" s="56"/>
      <c r="J249" s="81">
        <f t="shared" ref="J249:J312" si="28">H249-I249</f>
        <v>0</v>
      </c>
      <c r="K249" s="80">
        <v>0</v>
      </c>
      <c r="L249" s="56"/>
      <c r="N249" s="91"/>
    </row>
    <row r="250" spans="1:14" hidden="1" x14ac:dyDescent="0.3">
      <c r="A250" s="26"/>
      <c r="B250" s="29">
        <v>426900</v>
      </c>
      <c r="C250" s="29" t="s">
        <v>215</v>
      </c>
      <c r="D250" s="26"/>
      <c r="E250" s="26"/>
      <c r="F250" s="65"/>
      <c r="G250" s="56"/>
      <c r="H250" s="65"/>
      <c r="I250" s="56"/>
      <c r="J250" s="81">
        <f t="shared" si="28"/>
        <v>0</v>
      </c>
      <c r="K250" s="80">
        <v>0</v>
      </c>
      <c r="L250" s="56"/>
      <c r="N250" s="91"/>
    </row>
    <row r="251" spans="1:14" x14ac:dyDescent="0.3">
      <c r="A251" s="26" t="s">
        <v>344</v>
      </c>
      <c r="B251" s="30">
        <v>426911</v>
      </c>
      <c r="C251" s="111" t="s">
        <v>216</v>
      </c>
      <c r="D251" s="112"/>
      <c r="E251" s="113"/>
      <c r="F251" s="65"/>
      <c r="G251" s="56"/>
      <c r="H251" s="65">
        <v>0</v>
      </c>
      <c r="I251" s="56">
        <v>0</v>
      </c>
      <c r="J251" s="81">
        <v>0</v>
      </c>
      <c r="K251" s="80">
        <v>0</v>
      </c>
      <c r="L251" s="56">
        <v>0</v>
      </c>
      <c r="N251" s="91"/>
    </row>
    <row r="252" spans="1:14" x14ac:dyDescent="0.3">
      <c r="A252" s="26"/>
      <c r="B252" s="30">
        <v>426912</v>
      </c>
      <c r="C252" s="111" t="s">
        <v>217</v>
      </c>
      <c r="D252" s="112"/>
      <c r="E252" s="113"/>
      <c r="F252" s="65"/>
      <c r="G252" s="56"/>
      <c r="H252" s="65"/>
      <c r="I252" s="56"/>
      <c r="J252" s="81">
        <v>0</v>
      </c>
      <c r="K252" s="80">
        <v>0</v>
      </c>
      <c r="L252" s="56"/>
      <c r="N252" s="91"/>
    </row>
    <row r="253" spans="1:14" x14ac:dyDescent="0.3">
      <c r="A253" s="26"/>
      <c r="B253" s="30">
        <v>426913</v>
      </c>
      <c r="C253" s="111" t="s">
        <v>218</v>
      </c>
      <c r="D253" s="112"/>
      <c r="E253" s="113"/>
      <c r="F253" s="65"/>
      <c r="G253" s="56"/>
      <c r="H253" s="65"/>
      <c r="I253" s="56"/>
      <c r="J253" s="81">
        <f t="shared" si="28"/>
        <v>0</v>
      </c>
      <c r="K253" s="80">
        <v>0</v>
      </c>
      <c r="L253" s="56"/>
      <c r="N253" s="91"/>
    </row>
    <row r="254" spans="1:14" x14ac:dyDescent="0.3">
      <c r="A254" s="26" t="s">
        <v>345</v>
      </c>
      <c r="B254" s="30">
        <v>426919</v>
      </c>
      <c r="C254" s="30" t="s">
        <v>219</v>
      </c>
      <c r="D254" s="26"/>
      <c r="E254" s="26"/>
      <c r="F254" s="65"/>
      <c r="G254" s="56"/>
      <c r="H254" s="65">
        <v>50000</v>
      </c>
      <c r="I254" s="56">
        <v>0</v>
      </c>
      <c r="J254" s="81">
        <v>50000</v>
      </c>
      <c r="K254" s="80">
        <v>0</v>
      </c>
      <c r="L254" s="56">
        <v>0</v>
      </c>
      <c r="N254" s="91"/>
    </row>
    <row r="255" spans="1:14" hidden="1" x14ac:dyDescent="0.3">
      <c r="A255" s="26"/>
      <c r="B255" s="27">
        <v>431000</v>
      </c>
      <c r="C255" s="29" t="s">
        <v>220</v>
      </c>
      <c r="D255" s="26"/>
      <c r="E255" s="26"/>
      <c r="F255" s="65"/>
      <c r="G255" s="56"/>
      <c r="H255" s="65"/>
      <c r="I255" s="56"/>
      <c r="J255" s="57">
        <f t="shared" si="28"/>
        <v>0</v>
      </c>
      <c r="K255" s="80">
        <v>0</v>
      </c>
      <c r="L255" s="56"/>
      <c r="N255" s="91"/>
    </row>
    <row r="256" spans="1:14" hidden="1" x14ac:dyDescent="0.3">
      <c r="A256" s="26"/>
      <c r="B256" s="29">
        <v>431100</v>
      </c>
      <c r="C256" s="29" t="s">
        <v>221</v>
      </c>
      <c r="D256" s="26"/>
      <c r="E256" s="26"/>
      <c r="F256" s="65"/>
      <c r="G256" s="56"/>
      <c r="H256" s="65"/>
      <c r="I256" s="56"/>
      <c r="J256" s="57">
        <f t="shared" si="28"/>
        <v>0</v>
      </c>
      <c r="K256" s="80">
        <v>0</v>
      </c>
      <c r="L256" s="56"/>
      <c r="N256" s="91"/>
    </row>
    <row r="257" spans="1:14" hidden="1" x14ac:dyDescent="0.3">
      <c r="A257" s="26"/>
      <c r="B257" s="30">
        <v>431111</v>
      </c>
      <c r="C257" s="30" t="s">
        <v>221</v>
      </c>
      <c r="D257" s="26"/>
      <c r="E257" s="26"/>
      <c r="F257" s="65"/>
      <c r="G257" s="56"/>
      <c r="H257" s="65"/>
      <c r="I257" s="56"/>
      <c r="J257" s="57">
        <f t="shared" si="28"/>
        <v>0</v>
      </c>
      <c r="K257" s="80">
        <v>0</v>
      </c>
      <c r="L257" s="56"/>
      <c r="N257" s="91"/>
    </row>
    <row r="258" spans="1:14" hidden="1" x14ac:dyDescent="0.3">
      <c r="A258" s="26"/>
      <c r="B258" s="29">
        <v>431200</v>
      </c>
      <c r="C258" s="29" t="s">
        <v>222</v>
      </c>
      <c r="D258" s="26"/>
      <c r="E258" s="26"/>
      <c r="F258" s="65"/>
      <c r="G258" s="56"/>
      <c r="H258" s="65"/>
      <c r="I258" s="56"/>
      <c r="J258" s="57">
        <f t="shared" si="28"/>
        <v>0</v>
      </c>
      <c r="K258" s="80">
        <v>0</v>
      </c>
      <c r="L258" s="56"/>
      <c r="N258" s="91"/>
    </row>
    <row r="259" spans="1:14" hidden="1" x14ac:dyDescent="0.3">
      <c r="A259" s="26"/>
      <c r="B259" s="30">
        <v>431211</v>
      </c>
      <c r="C259" s="30" t="s">
        <v>222</v>
      </c>
      <c r="D259" s="26"/>
      <c r="E259" s="26"/>
      <c r="F259" s="65"/>
      <c r="G259" s="56"/>
      <c r="H259" s="65"/>
      <c r="I259" s="56"/>
      <c r="J259" s="57">
        <f t="shared" si="28"/>
        <v>0</v>
      </c>
      <c r="K259" s="80">
        <v>0</v>
      </c>
      <c r="L259" s="56"/>
      <c r="N259" s="91"/>
    </row>
    <row r="260" spans="1:14" hidden="1" x14ac:dyDescent="0.3">
      <c r="A260" s="26"/>
      <c r="B260" s="29">
        <v>431300</v>
      </c>
      <c r="C260" s="29" t="s">
        <v>223</v>
      </c>
      <c r="D260" s="26"/>
      <c r="E260" s="26"/>
      <c r="F260" s="65"/>
      <c r="G260" s="56"/>
      <c r="H260" s="65"/>
      <c r="I260" s="56"/>
      <c r="J260" s="57">
        <f t="shared" si="28"/>
        <v>0</v>
      </c>
      <c r="K260" s="80">
        <v>0</v>
      </c>
      <c r="L260" s="56"/>
      <c r="N260" s="91"/>
    </row>
    <row r="261" spans="1:14" hidden="1" x14ac:dyDescent="0.3">
      <c r="A261" s="26"/>
      <c r="B261" s="30">
        <v>431311</v>
      </c>
      <c r="C261" s="30" t="s">
        <v>223</v>
      </c>
      <c r="D261" s="26"/>
      <c r="E261" s="26"/>
      <c r="F261" s="65"/>
      <c r="G261" s="56"/>
      <c r="H261" s="65"/>
      <c r="I261" s="56"/>
      <c r="J261" s="57">
        <f t="shared" si="28"/>
        <v>0</v>
      </c>
      <c r="K261" s="80">
        <v>0</v>
      </c>
      <c r="L261" s="56"/>
      <c r="N261" s="91"/>
    </row>
    <row r="262" spans="1:14" hidden="1" x14ac:dyDescent="0.3">
      <c r="A262" s="26"/>
      <c r="B262" s="27">
        <v>432000</v>
      </c>
      <c r="C262" s="29" t="s">
        <v>224</v>
      </c>
      <c r="D262" s="26"/>
      <c r="E262" s="26"/>
      <c r="F262" s="65"/>
      <c r="G262" s="56"/>
      <c r="H262" s="65"/>
      <c r="I262" s="56"/>
      <c r="J262" s="57">
        <f t="shared" si="28"/>
        <v>0</v>
      </c>
      <c r="K262" s="80">
        <v>0</v>
      </c>
      <c r="L262" s="56"/>
      <c r="N262" s="91"/>
    </row>
    <row r="263" spans="1:14" hidden="1" x14ac:dyDescent="0.3">
      <c r="A263" s="26"/>
      <c r="B263" s="29">
        <v>432100</v>
      </c>
      <c r="C263" s="29" t="s">
        <v>224</v>
      </c>
      <c r="D263" s="26"/>
      <c r="E263" s="26"/>
      <c r="F263" s="65"/>
      <c r="G263" s="56"/>
      <c r="H263" s="65"/>
      <c r="I263" s="56"/>
      <c r="J263" s="57">
        <f t="shared" si="28"/>
        <v>0</v>
      </c>
      <c r="K263" s="80">
        <v>0</v>
      </c>
      <c r="L263" s="56"/>
      <c r="N263" s="91"/>
    </row>
    <row r="264" spans="1:14" hidden="1" x14ac:dyDescent="0.3">
      <c r="A264" s="26"/>
      <c r="B264" s="30">
        <v>432111</v>
      </c>
      <c r="C264" s="30" t="s">
        <v>224</v>
      </c>
      <c r="D264" s="26"/>
      <c r="E264" s="26"/>
      <c r="F264" s="65"/>
      <c r="G264" s="56"/>
      <c r="H264" s="65"/>
      <c r="I264" s="56"/>
      <c r="J264" s="57">
        <f t="shared" si="28"/>
        <v>0</v>
      </c>
      <c r="K264" s="80">
        <v>0</v>
      </c>
      <c r="L264" s="56"/>
      <c r="N264" s="91"/>
    </row>
    <row r="265" spans="1:14" hidden="1" x14ac:dyDescent="0.3">
      <c r="A265" s="26"/>
      <c r="B265" s="27">
        <v>433000</v>
      </c>
      <c r="C265" s="29" t="s">
        <v>225</v>
      </c>
      <c r="D265" s="26"/>
      <c r="E265" s="26"/>
      <c r="F265" s="65"/>
      <c r="G265" s="56"/>
      <c r="H265" s="65"/>
      <c r="I265" s="56"/>
      <c r="J265" s="57">
        <f t="shared" si="28"/>
        <v>0</v>
      </c>
      <c r="K265" s="80">
        <v>0</v>
      </c>
      <c r="L265" s="56"/>
      <c r="N265" s="91"/>
    </row>
    <row r="266" spans="1:14" hidden="1" x14ac:dyDescent="0.3">
      <c r="A266" s="26"/>
      <c r="B266" s="35">
        <v>433111</v>
      </c>
      <c r="C266" s="30" t="s">
        <v>225</v>
      </c>
      <c r="D266" s="26"/>
      <c r="E266" s="26"/>
      <c r="F266" s="65"/>
      <c r="G266" s="56"/>
      <c r="H266" s="65"/>
      <c r="I266" s="56"/>
      <c r="J266" s="57">
        <f t="shared" si="28"/>
        <v>0</v>
      </c>
      <c r="K266" s="80">
        <v>0</v>
      </c>
      <c r="L266" s="56"/>
      <c r="N266" s="91"/>
    </row>
    <row r="267" spans="1:14" hidden="1" x14ac:dyDescent="0.3">
      <c r="A267" s="26"/>
      <c r="B267" s="27">
        <v>434000</v>
      </c>
      <c r="C267" s="29" t="s">
        <v>226</v>
      </c>
      <c r="D267" s="26"/>
      <c r="E267" s="26"/>
      <c r="F267" s="65"/>
      <c r="G267" s="56"/>
      <c r="H267" s="65"/>
      <c r="I267" s="56"/>
      <c r="J267" s="57">
        <f t="shared" si="28"/>
        <v>0</v>
      </c>
      <c r="K267" s="80">
        <v>0</v>
      </c>
      <c r="L267" s="56"/>
      <c r="N267" s="91"/>
    </row>
    <row r="268" spans="1:14" hidden="1" x14ac:dyDescent="0.3">
      <c r="A268" s="26"/>
      <c r="B268" s="27">
        <v>435000</v>
      </c>
      <c r="C268" s="29" t="s">
        <v>227</v>
      </c>
      <c r="D268" s="26"/>
      <c r="E268" s="26"/>
      <c r="F268" s="65"/>
      <c r="G268" s="56"/>
      <c r="H268" s="65"/>
      <c r="I268" s="56"/>
      <c r="J268" s="57">
        <f t="shared" si="28"/>
        <v>0</v>
      </c>
      <c r="K268" s="80">
        <v>0</v>
      </c>
      <c r="L268" s="56"/>
      <c r="N268" s="91"/>
    </row>
    <row r="269" spans="1:14" hidden="1" x14ac:dyDescent="0.3">
      <c r="A269" s="26"/>
      <c r="B269" s="27">
        <v>441000</v>
      </c>
      <c r="C269" s="29" t="s">
        <v>228</v>
      </c>
      <c r="D269" s="26"/>
      <c r="E269" s="26"/>
      <c r="F269" s="65"/>
      <c r="G269" s="56"/>
      <c r="H269" s="65"/>
      <c r="I269" s="56"/>
      <c r="J269" s="57">
        <f t="shared" si="28"/>
        <v>0</v>
      </c>
      <c r="K269" s="80">
        <v>0</v>
      </c>
      <c r="L269" s="56"/>
      <c r="N269" s="91"/>
    </row>
    <row r="270" spans="1:14" hidden="1" x14ac:dyDescent="0.3">
      <c r="A270" s="26"/>
      <c r="B270" s="36">
        <v>441100</v>
      </c>
      <c r="C270" s="36" t="s">
        <v>229</v>
      </c>
      <c r="D270" s="26"/>
      <c r="E270" s="26"/>
      <c r="F270" s="65"/>
      <c r="G270" s="56"/>
      <c r="H270" s="65"/>
      <c r="I270" s="56"/>
      <c r="J270" s="57">
        <f t="shared" si="28"/>
        <v>0</v>
      </c>
      <c r="K270" s="80">
        <v>0</v>
      </c>
      <c r="L270" s="56"/>
      <c r="N270" s="91"/>
    </row>
    <row r="271" spans="1:14" hidden="1" x14ac:dyDescent="0.3">
      <c r="A271" s="26"/>
      <c r="B271" s="36">
        <v>441200</v>
      </c>
      <c r="C271" s="36" t="s">
        <v>230</v>
      </c>
      <c r="D271" s="26"/>
      <c r="E271" s="26"/>
      <c r="F271" s="65"/>
      <c r="G271" s="56"/>
      <c r="H271" s="65"/>
      <c r="I271" s="56"/>
      <c r="J271" s="57">
        <f t="shared" si="28"/>
        <v>0</v>
      </c>
      <c r="K271" s="80">
        <v>0</v>
      </c>
      <c r="L271" s="56"/>
      <c r="N271" s="91"/>
    </row>
    <row r="272" spans="1:14" hidden="1" x14ac:dyDescent="0.3">
      <c r="A272" s="26"/>
      <c r="B272" s="36">
        <v>441300</v>
      </c>
      <c r="C272" s="36" t="s">
        <v>231</v>
      </c>
      <c r="D272" s="26"/>
      <c r="E272" s="26"/>
      <c r="F272" s="65"/>
      <c r="G272" s="56"/>
      <c r="H272" s="65"/>
      <c r="I272" s="56"/>
      <c r="J272" s="57">
        <f t="shared" si="28"/>
        <v>0</v>
      </c>
      <c r="K272" s="80">
        <v>0</v>
      </c>
      <c r="L272" s="56"/>
      <c r="N272" s="91"/>
    </row>
    <row r="273" spans="1:14" hidden="1" x14ac:dyDescent="0.3">
      <c r="A273" s="26"/>
      <c r="B273" s="36">
        <v>441400</v>
      </c>
      <c r="C273" s="36" t="s">
        <v>232</v>
      </c>
      <c r="D273" s="26"/>
      <c r="E273" s="26"/>
      <c r="F273" s="65"/>
      <c r="G273" s="56"/>
      <c r="H273" s="65"/>
      <c r="I273" s="56"/>
      <c r="J273" s="57">
        <f t="shared" si="28"/>
        <v>0</v>
      </c>
      <c r="K273" s="80">
        <v>0</v>
      </c>
      <c r="L273" s="56"/>
      <c r="N273" s="91"/>
    </row>
    <row r="274" spans="1:14" hidden="1" x14ac:dyDescent="0.3">
      <c r="A274" s="26"/>
      <c r="B274" s="36">
        <v>441500</v>
      </c>
      <c r="C274" s="36" t="s">
        <v>233</v>
      </c>
      <c r="D274" s="26"/>
      <c r="E274" s="26"/>
      <c r="F274" s="65"/>
      <c r="G274" s="56"/>
      <c r="H274" s="65"/>
      <c r="I274" s="56"/>
      <c r="J274" s="57">
        <f t="shared" si="28"/>
        <v>0</v>
      </c>
      <c r="K274" s="80">
        <v>0</v>
      </c>
      <c r="L274" s="56"/>
      <c r="N274" s="91"/>
    </row>
    <row r="275" spans="1:14" hidden="1" x14ac:dyDescent="0.3">
      <c r="A275" s="26"/>
      <c r="B275" s="36">
        <v>441600</v>
      </c>
      <c r="C275" s="36" t="s">
        <v>234</v>
      </c>
      <c r="D275" s="26"/>
      <c r="E275" s="26"/>
      <c r="F275" s="65"/>
      <c r="G275" s="56"/>
      <c r="H275" s="65"/>
      <c r="I275" s="56"/>
      <c r="J275" s="57">
        <f t="shared" si="28"/>
        <v>0</v>
      </c>
      <c r="K275" s="80">
        <v>0</v>
      </c>
      <c r="L275" s="56"/>
      <c r="N275" s="91"/>
    </row>
    <row r="276" spans="1:14" hidden="1" x14ac:dyDescent="0.3">
      <c r="A276" s="26"/>
      <c r="B276" s="36">
        <v>441700</v>
      </c>
      <c r="C276" s="36" t="s">
        <v>235</v>
      </c>
      <c r="D276" s="26"/>
      <c r="E276" s="26"/>
      <c r="F276" s="65"/>
      <c r="G276" s="56"/>
      <c r="H276" s="65"/>
      <c r="I276" s="56"/>
      <c r="J276" s="57">
        <f t="shared" si="28"/>
        <v>0</v>
      </c>
      <c r="K276" s="80">
        <v>0</v>
      </c>
      <c r="L276" s="56"/>
      <c r="N276" s="91"/>
    </row>
    <row r="277" spans="1:14" hidden="1" x14ac:dyDescent="0.3">
      <c r="A277" s="26"/>
      <c r="B277" s="36">
        <v>441800</v>
      </c>
      <c r="C277" s="36" t="s">
        <v>236</v>
      </c>
      <c r="D277" s="26"/>
      <c r="E277" s="26"/>
      <c r="F277" s="65"/>
      <c r="G277" s="56"/>
      <c r="H277" s="65"/>
      <c r="I277" s="56"/>
      <c r="J277" s="57">
        <f t="shared" si="28"/>
        <v>0</v>
      </c>
      <c r="K277" s="80">
        <v>0</v>
      </c>
      <c r="L277" s="56"/>
      <c r="N277" s="91"/>
    </row>
    <row r="278" spans="1:14" hidden="1" x14ac:dyDescent="0.3">
      <c r="A278" s="26"/>
      <c r="B278" s="36">
        <v>441900</v>
      </c>
      <c r="C278" s="37" t="s">
        <v>237</v>
      </c>
      <c r="D278" s="26"/>
      <c r="E278" s="26"/>
      <c r="F278" s="65"/>
      <c r="G278" s="56"/>
      <c r="H278" s="65"/>
      <c r="I278" s="56"/>
      <c r="J278" s="57">
        <f t="shared" si="28"/>
        <v>0</v>
      </c>
      <c r="K278" s="80">
        <v>0</v>
      </c>
      <c r="L278" s="56"/>
      <c r="N278" s="91"/>
    </row>
    <row r="279" spans="1:14" hidden="1" x14ac:dyDescent="0.3">
      <c r="A279" s="26"/>
      <c r="B279" s="27">
        <v>442000</v>
      </c>
      <c r="C279" s="38" t="s">
        <v>238</v>
      </c>
      <c r="D279" s="26"/>
      <c r="E279" s="26"/>
      <c r="F279" s="65"/>
      <c r="G279" s="56"/>
      <c r="H279" s="65"/>
      <c r="I279" s="56"/>
      <c r="J279" s="57">
        <f t="shared" si="28"/>
        <v>0</v>
      </c>
      <c r="K279" s="80">
        <v>0</v>
      </c>
      <c r="L279" s="56"/>
      <c r="N279" s="91"/>
    </row>
    <row r="280" spans="1:14" hidden="1" x14ac:dyDescent="0.3">
      <c r="A280" s="26"/>
      <c r="B280" s="27">
        <v>443000</v>
      </c>
      <c r="C280" s="38" t="s">
        <v>239</v>
      </c>
      <c r="D280" s="26"/>
      <c r="E280" s="26"/>
      <c r="F280" s="65"/>
      <c r="G280" s="56"/>
      <c r="H280" s="65"/>
      <c r="I280" s="56"/>
      <c r="J280" s="57">
        <f t="shared" si="28"/>
        <v>0</v>
      </c>
      <c r="K280" s="80">
        <v>0</v>
      </c>
      <c r="L280" s="56"/>
      <c r="N280" s="91"/>
    </row>
    <row r="281" spans="1:14" hidden="1" x14ac:dyDescent="0.3">
      <c r="A281" s="26"/>
      <c r="B281" s="27">
        <v>444000</v>
      </c>
      <c r="C281" s="38" t="s">
        <v>240</v>
      </c>
      <c r="D281" s="26"/>
      <c r="E281" s="26"/>
      <c r="F281" s="65"/>
      <c r="G281" s="56"/>
      <c r="H281" s="65"/>
      <c r="I281" s="56"/>
      <c r="J281" s="57">
        <f t="shared" si="28"/>
        <v>0</v>
      </c>
      <c r="K281" s="80">
        <v>0</v>
      </c>
      <c r="L281" s="56"/>
      <c r="N281" s="91"/>
    </row>
    <row r="282" spans="1:14" hidden="1" x14ac:dyDescent="0.3">
      <c r="A282" s="26"/>
      <c r="B282" s="27">
        <v>451000</v>
      </c>
      <c r="C282" s="38" t="s">
        <v>241</v>
      </c>
      <c r="D282" s="26"/>
      <c r="E282" s="26"/>
      <c r="F282" s="65"/>
      <c r="G282" s="56"/>
      <c r="H282" s="65"/>
      <c r="I282" s="56"/>
      <c r="J282" s="57">
        <f t="shared" si="28"/>
        <v>0</v>
      </c>
      <c r="K282" s="80">
        <v>0</v>
      </c>
      <c r="L282" s="56"/>
      <c r="N282" s="91"/>
    </row>
    <row r="283" spans="1:14" hidden="1" x14ac:dyDescent="0.3">
      <c r="A283" s="26"/>
      <c r="B283" s="27">
        <v>463000</v>
      </c>
      <c r="C283" s="38" t="s">
        <v>242</v>
      </c>
      <c r="D283" s="26"/>
      <c r="E283" s="26"/>
      <c r="F283" s="65"/>
      <c r="G283" s="56"/>
      <c r="H283" s="65"/>
      <c r="I283" s="56"/>
      <c r="J283" s="57">
        <f t="shared" si="28"/>
        <v>0</v>
      </c>
      <c r="K283" s="80">
        <v>0</v>
      </c>
      <c r="L283" s="56"/>
      <c r="N283" s="91"/>
    </row>
    <row r="284" spans="1:14" hidden="1" x14ac:dyDescent="0.3">
      <c r="A284" s="26"/>
      <c r="B284" s="27">
        <v>465000</v>
      </c>
      <c r="C284" s="38" t="s">
        <v>243</v>
      </c>
      <c r="D284" s="26"/>
      <c r="E284" s="26"/>
      <c r="F284" s="65"/>
      <c r="G284" s="56"/>
      <c r="H284" s="65"/>
      <c r="I284" s="56"/>
      <c r="J284" s="57">
        <f t="shared" si="28"/>
        <v>0</v>
      </c>
      <c r="K284" s="80">
        <v>0</v>
      </c>
      <c r="L284" s="56"/>
      <c r="N284" s="91"/>
    </row>
    <row r="285" spans="1:14" hidden="1" x14ac:dyDescent="0.3">
      <c r="A285" s="26"/>
      <c r="B285" s="27">
        <v>465112</v>
      </c>
      <c r="C285" s="38"/>
      <c r="D285" s="26"/>
      <c r="E285" s="26"/>
      <c r="F285" s="65"/>
      <c r="G285" s="56"/>
      <c r="H285" s="65"/>
      <c r="I285" s="56"/>
      <c r="J285" s="57">
        <f t="shared" si="28"/>
        <v>0</v>
      </c>
      <c r="K285" s="80">
        <v>0</v>
      </c>
      <c r="L285" s="56"/>
      <c r="N285" s="91"/>
    </row>
    <row r="286" spans="1:14" x14ac:dyDescent="0.3">
      <c r="A286" s="48"/>
      <c r="B286" s="31">
        <v>472000</v>
      </c>
      <c r="C286" s="39" t="s">
        <v>244</v>
      </c>
      <c r="D286" s="48"/>
      <c r="E286" s="48"/>
      <c r="F286" s="66">
        <f t="shared" ref="F286:G286" si="29">+F293+F295+F300+F302+F303</f>
        <v>0</v>
      </c>
      <c r="G286" s="66">
        <f t="shared" si="29"/>
        <v>0</v>
      </c>
      <c r="H286" s="66">
        <f>H303</f>
        <v>1200000</v>
      </c>
      <c r="I286" s="57">
        <f t="shared" ref="I286:L286" si="30">I303</f>
        <v>350000</v>
      </c>
      <c r="J286" s="57">
        <v>360000</v>
      </c>
      <c r="K286" s="57">
        <f t="shared" si="30"/>
        <v>150000</v>
      </c>
      <c r="L286" s="57">
        <f t="shared" si="30"/>
        <v>340000</v>
      </c>
      <c r="N286" s="91"/>
    </row>
    <row r="287" spans="1:14" hidden="1" x14ac:dyDescent="0.3">
      <c r="A287" s="26"/>
      <c r="B287" s="38">
        <v>472100</v>
      </c>
      <c r="C287" s="38" t="s">
        <v>245</v>
      </c>
      <c r="D287" s="26"/>
      <c r="E287" s="26"/>
      <c r="F287" s="65"/>
      <c r="G287" s="56"/>
      <c r="H287" s="65"/>
      <c r="I287" s="56"/>
      <c r="J287" s="57">
        <f t="shared" si="28"/>
        <v>0</v>
      </c>
      <c r="K287" s="80">
        <v>0</v>
      </c>
      <c r="L287" s="56"/>
      <c r="N287" s="91"/>
    </row>
    <row r="288" spans="1:14" hidden="1" x14ac:dyDescent="0.3">
      <c r="A288" s="26"/>
      <c r="B288" s="36">
        <v>472111</v>
      </c>
      <c r="C288" s="36" t="s">
        <v>246</v>
      </c>
      <c r="D288" s="26"/>
      <c r="E288" s="26"/>
      <c r="F288" s="65"/>
      <c r="G288" s="56"/>
      <c r="H288" s="65"/>
      <c r="I288" s="56"/>
      <c r="J288" s="57">
        <f t="shared" si="28"/>
        <v>0</v>
      </c>
      <c r="K288" s="80">
        <v>0</v>
      </c>
      <c r="L288" s="56"/>
      <c r="N288" s="91"/>
    </row>
    <row r="289" spans="1:14" hidden="1" x14ac:dyDescent="0.3">
      <c r="A289" s="26"/>
      <c r="B289" s="36">
        <v>472121</v>
      </c>
      <c r="C289" s="36" t="s">
        <v>247</v>
      </c>
      <c r="D289" s="26"/>
      <c r="E289" s="26"/>
      <c r="F289" s="65"/>
      <c r="G289" s="56"/>
      <c r="H289" s="65"/>
      <c r="I289" s="56"/>
      <c r="J289" s="57">
        <f t="shared" si="28"/>
        <v>0</v>
      </c>
      <c r="K289" s="80">
        <v>0</v>
      </c>
      <c r="L289" s="56"/>
      <c r="N289" s="91"/>
    </row>
    <row r="290" spans="1:14" hidden="1" x14ac:dyDescent="0.3">
      <c r="A290" s="26"/>
      <c r="B290" s="38">
        <v>472200</v>
      </c>
      <c r="C290" s="38" t="s">
        <v>248</v>
      </c>
      <c r="D290" s="26"/>
      <c r="E290" s="26"/>
      <c r="F290" s="65"/>
      <c r="G290" s="56"/>
      <c r="H290" s="65"/>
      <c r="I290" s="56"/>
      <c r="J290" s="57">
        <f t="shared" si="28"/>
        <v>0</v>
      </c>
      <c r="K290" s="80">
        <v>0</v>
      </c>
      <c r="L290" s="56"/>
      <c r="N290" s="91"/>
    </row>
    <row r="291" spans="1:14" hidden="1" x14ac:dyDescent="0.3">
      <c r="A291" s="26"/>
      <c r="B291" s="36">
        <v>472211</v>
      </c>
      <c r="C291" s="36" t="s">
        <v>248</v>
      </c>
      <c r="D291" s="26"/>
      <c r="E291" s="26"/>
      <c r="F291" s="65"/>
      <c r="G291" s="56"/>
      <c r="H291" s="65"/>
      <c r="I291" s="56"/>
      <c r="J291" s="57">
        <f t="shared" si="28"/>
        <v>0</v>
      </c>
      <c r="K291" s="80">
        <v>0</v>
      </c>
      <c r="L291" s="56"/>
      <c r="N291" s="91"/>
    </row>
    <row r="292" spans="1:14" hidden="1" x14ac:dyDescent="0.3">
      <c r="A292" s="26"/>
      <c r="B292" s="38">
        <v>472300</v>
      </c>
      <c r="C292" s="38" t="s">
        <v>249</v>
      </c>
      <c r="D292" s="26"/>
      <c r="E292" s="26"/>
      <c r="F292" s="65"/>
      <c r="G292" s="56"/>
      <c r="H292" s="65"/>
      <c r="I292" s="56"/>
      <c r="J292" s="57">
        <f t="shared" si="28"/>
        <v>0</v>
      </c>
      <c r="K292" s="80">
        <v>0</v>
      </c>
      <c r="L292" s="56"/>
      <c r="N292" s="91"/>
    </row>
    <row r="293" spans="1:14" hidden="1" x14ac:dyDescent="0.3">
      <c r="A293" s="26"/>
      <c r="B293" s="36">
        <v>472311</v>
      </c>
      <c r="C293" s="36" t="s">
        <v>249</v>
      </c>
      <c r="D293" s="26"/>
      <c r="E293" s="26"/>
      <c r="F293" s="65"/>
      <c r="G293" s="56"/>
      <c r="H293" s="65"/>
      <c r="I293" s="56"/>
      <c r="J293" s="57">
        <f t="shared" si="28"/>
        <v>0</v>
      </c>
      <c r="K293" s="80">
        <v>0</v>
      </c>
      <c r="L293" s="56"/>
      <c r="N293" s="91"/>
    </row>
    <row r="294" spans="1:14" hidden="1" x14ac:dyDescent="0.3">
      <c r="A294" s="26"/>
      <c r="B294" s="38">
        <v>472400</v>
      </c>
      <c r="C294" s="38" t="s">
        <v>250</v>
      </c>
      <c r="D294" s="26"/>
      <c r="E294" s="26"/>
      <c r="F294" s="65"/>
      <c r="G294" s="56"/>
      <c r="H294" s="65"/>
      <c r="I294" s="56"/>
      <c r="J294" s="57">
        <f t="shared" si="28"/>
        <v>0</v>
      </c>
      <c r="K294" s="80">
        <v>0</v>
      </c>
      <c r="L294" s="56"/>
      <c r="N294" s="91"/>
    </row>
    <row r="295" spans="1:14" hidden="1" x14ac:dyDescent="0.3">
      <c r="A295" s="26"/>
      <c r="B295" s="36">
        <v>472411</v>
      </c>
      <c r="C295" s="36" t="s">
        <v>250</v>
      </c>
      <c r="D295" s="26"/>
      <c r="E295" s="26"/>
      <c r="F295" s="65"/>
      <c r="G295" s="56"/>
      <c r="H295" s="65"/>
      <c r="I295" s="56"/>
      <c r="J295" s="57">
        <f t="shared" si="28"/>
        <v>0</v>
      </c>
      <c r="K295" s="80">
        <v>0</v>
      </c>
      <c r="L295" s="56"/>
      <c r="N295" s="91"/>
    </row>
    <row r="296" spans="1:14" hidden="1" x14ac:dyDescent="0.3">
      <c r="A296" s="26"/>
      <c r="B296" s="38">
        <v>472500</v>
      </c>
      <c r="C296" s="38" t="s">
        <v>251</v>
      </c>
      <c r="D296" s="26"/>
      <c r="E296" s="26"/>
      <c r="F296" s="65"/>
      <c r="G296" s="56"/>
      <c r="H296" s="65"/>
      <c r="I296" s="56"/>
      <c r="J296" s="57">
        <f t="shared" si="28"/>
        <v>0</v>
      </c>
      <c r="K296" s="80">
        <v>0</v>
      </c>
      <c r="L296" s="56"/>
      <c r="N296" s="91"/>
    </row>
    <row r="297" spans="1:14" hidden="1" x14ac:dyDescent="0.3">
      <c r="A297" s="26"/>
      <c r="B297" s="36">
        <v>472511</v>
      </c>
      <c r="C297" s="36" t="s">
        <v>252</v>
      </c>
      <c r="D297" s="26"/>
      <c r="E297" s="26"/>
      <c r="F297" s="65"/>
      <c r="G297" s="56"/>
      <c r="H297" s="65"/>
      <c r="I297" s="56"/>
      <c r="J297" s="57">
        <f t="shared" si="28"/>
        <v>0</v>
      </c>
      <c r="K297" s="80">
        <v>0</v>
      </c>
      <c r="L297" s="56"/>
      <c r="N297" s="91"/>
    </row>
    <row r="298" spans="1:14" hidden="1" x14ac:dyDescent="0.3">
      <c r="A298" s="26"/>
      <c r="B298" s="36">
        <v>472521</v>
      </c>
      <c r="C298" s="36" t="s">
        <v>253</v>
      </c>
      <c r="D298" s="26"/>
      <c r="E298" s="26"/>
      <c r="F298" s="65"/>
      <c r="G298" s="56"/>
      <c r="H298" s="65"/>
      <c r="I298" s="56"/>
      <c r="J298" s="57">
        <f t="shared" si="28"/>
        <v>0</v>
      </c>
      <c r="K298" s="80">
        <v>0</v>
      </c>
      <c r="L298" s="56"/>
      <c r="N298" s="91"/>
    </row>
    <row r="299" spans="1:14" hidden="1" x14ac:dyDescent="0.3">
      <c r="A299" s="26"/>
      <c r="B299" s="38">
        <v>472600</v>
      </c>
      <c r="C299" s="38" t="s">
        <v>254</v>
      </c>
      <c r="D299" s="26"/>
      <c r="E299" s="26"/>
      <c r="F299" s="65"/>
      <c r="G299" s="56"/>
      <c r="H299" s="65"/>
      <c r="I299" s="56"/>
      <c r="J299" s="57">
        <f t="shared" si="28"/>
        <v>0</v>
      </c>
      <c r="K299" s="80">
        <v>0</v>
      </c>
      <c r="L299" s="56"/>
      <c r="N299" s="91"/>
    </row>
    <row r="300" spans="1:14" hidden="1" x14ac:dyDescent="0.3">
      <c r="A300" s="26"/>
      <c r="B300" s="36">
        <v>472611</v>
      </c>
      <c r="C300" s="36" t="s">
        <v>254</v>
      </c>
      <c r="D300" s="26"/>
      <c r="E300" s="26"/>
      <c r="F300" s="65"/>
      <c r="G300" s="56"/>
      <c r="H300" s="65"/>
      <c r="I300" s="56"/>
      <c r="J300" s="57">
        <f t="shared" si="28"/>
        <v>0</v>
      </c>
      <c r="K300" s="80">
        <v>0</v>
      </c>
      <c r="L300" s="56"/>
      <c r="N300" s="91"/>
    </row>
    <row r="301" spans="1:14" hidden="1" x14ac:dyDescent="0.3">
      <c r="A301" s="26"/>
      <c r="B301" s="38">
        <v>472700</v>
      </c>
      <c r="C301" s="38" t="s">
        <v>255</v>
      </c>
      <c r="D301" s="26"/>
      <c r="E301" s="26"/>
      <c r="F301" s="65"/>
      <c r="G301" s="56"/>
      <c r="H301" s="65"/>
      <c r="I301" s="56"/>
      <c r="J301" s="57">
        <f t="shared" si="28"/>
        <v>0</v>
      </c>
      <c r="K301" s="80">
        <v>0</v>
      </c>
      <c r="L301" s="56"/>
      <c r="N301" s="91"/>
    </row>
    <row r="302" spans="1:14" hidden="1" x14ac:dyDescent="0.3">
      <c r="A302" s="26"/>
      <c r="B302" s="36">
        <v>472713</v>
      </c>
      <c r="C302" s="36" t="s">
        <v>256</v>
      </c>
      <c r="D302" s="26"/>
      <c r="E302" s="26"/>
      <c r="F302" s="65"/>
      <c r="G302" s="56"/>
      <c r="H302" s="65"/>
      <c r="I302" s="56"/>
      <c r="J302" s="57">
        <f t="shared" si="28"/>
        <v>0</v>
      </c>
      <c r="K302" s="80">
        <v>0</v>
      </c>
      <c r="L302" s="56"/>
      <c r="N302" s="91"/>
    </row>
    <row r="303" spans="1:14" x14ac:dyDescent="0.3">
      <c r="A303" s="26"/>
      <c r="B303" s="36">
        <v>472717</v>
      </c>
      <c r="C303" s="36" t="s">
        <v>257</v>
      </c>
      <c r="D303" s="26"/>
      <c r="E303" s="26"/>
      <c r="F303" s="65"/>
      <c r="G303" s="56"/>
      <c r="H303" s="65">
        <v>1200000</v>
      </c>
      <c r="I303" s="56">
        <v>350000</v>
      </c>
      <c r="J303" s="78">
        <v>360000</v>
      </c>
      <c r="K303" s="80">
        <v>150000</v>
      </c>
      <c r="L303" s="56">
        <v>340000</v>
      </c>
      <c r="N303" s="91"/>
    </row>
    <row r="304" spans="1:14" hidden="1" x14ac:dyDescent="0.3">
      <c r="A304" s="26"/>
      <c r="B304" s="36">
        <v>472718</v>
      </c>
      <c r="C304" s="36" t="s">
        <v>106</v>
      </c>
      <c r="D304" s="26"/>
      <c r="E304" s="26"/>
      <c r="F304" s="65"/>
      <c r="G304" s="56"/>
      <c r="H304" s="65"/>
      <c r="I304" s="56"/>
      <c r="J304" s="57">
        <f t="shared" si="28"/>
        <v>0</v>
      </c>
      <c r="K304" s="80">
        <v>0</v>
      </c>
      <c r="L304" s="56"/>
      <c r="N304" s="91"/>
    </row>
    <row r="305" spans="1:14" hidden="1" x14ac:dyDescent="0.3">
      <c r="A305" s="26"/>
      <c r="B305" s="36">
        <v>472741</v>
      </c>
      <c r="C305" s="36" t="s">
        <v>258</v>
      </c>
      <c r="D305" s="26"/>
      <c r="E305" s="26"/>
      <c r="F305" s="65"/>
      <c r="G305" s="56"/>
      <c r="H305" s="65"/>
      <c r="I305" s="56"/>
      <c r="J305" s="57">
        <f t="shared" si="28"/>
        <v>0</v>
      </c>
      <c r="K305" s="80">
        <v>0</v>
      </c>
      <c r="L305" s="56"/>
      <c r="N305" s="91"/>
    </row>
    <row r="306" spans="1:14" hidden="1" x14ac:dyDescent="0.3">
      <c r="A306" s="26"/>
      <c r="B306" s="38">
        <v>472800</v>
      </c>
      <c r="C306" s="38" t="s">
        <v>259</v>
      </c>
      <c r="D306" s="26"/>
      <c r="E306" s="26"/>
      <c r="F306" s="65"/>
      <c r="G306" s="56"/>
      <c r="H306" s="65"/>
      <c r="I306" s="56"/>
      <c r="J306" s="57">
        <f t="shared" si="28"/>
        <v>0</v>
      </c>
      <c r="K306" s="80">
        <v>0</v>
      </c>
      <c r="L306" s="56"/>
      <c r="N306" s="91"/>
    </row>
    <row r="307" spans="1:14" hidden="1" x14ac:dyDescent="0.3">
      <c r="A307" s="26"/>
      <c r="B307" s="36">
        <v>472811</v>
      </c>
      <c r="C307" s="36" t="s">
        <v>259</v>
      </c>
      <c r="D307" s="26"/>
      <c r="E307" s="26"/>
      <c r="F307" s="65"/>
      <c r="G307" s="56"/>
      <c r="H307" s="65"/>
      <c r="I307" s="56"/>
      <c r="J307" s="57">
        <f t="shared" si="28"/>
        <v>0</v>
      </c>
      <c r="K307" s="80">
        <v>0</v>
      </c>
      <c r="L307" s="56"/>
      <c r="N307" s="91"/>
    </row>
    <row r="308" spans="1:14" hidden="1" x14ac:dyDescent="0.3">
      <c r="A308" s="26"/>
      <c r="B308" s="38">
        <v>472900</v>
      </c>
      <c r="C308" s="38" t="s">
        <v>260</v>
      </c>
      <c r="D308" s="26"/>
      <c r="E308" s="26"/>
      <c r="F308" s="65"/>
      <c r="G308" s="56"/>
      <c r="H308" s="65"/>
      <c r="I308" s="56"/>
      <c r="J308" s="57">
        <f t="shared" si="28"/>
        <v>0</v>
      </c>
      <c r="K308" s="80">
        <v>0</v>
      </c>
      <c r="L308" s="56"/>
      <c r="N308" s="91"/>
    </row>
    <row r="309" spans="1:14" hidden="1" x14ac:dyDescent="0.3">
      <c r="A309" s="26"/>
      <c r="B309" s="36">
        <v>472931</v>
      </c>
      <c r="C309" s="36" t="s">
        <v>261</v>
      </c>
      <c r="D309" s="26"/>
      <c r="E309" s="26"/>
      <c r="F309" s="65"/>
      <c r="G309" s="56"/>
      <c r="H309" s="65"/>
      <c r="I309" s="56"/>
      <c r="J309" s="57">
        <f t="shared" si="28"/>
        <v>0</v>
      </c>
      <c r="K309" s="80">
        <v>0</v>
      </c>
      <c r="L309" s="56"/>
      <c r="N309" s="91"/>
    </row>
    <row r="310" spans="1:14" hidden="1" x14ac:dyDescent="0.3">
      <c r="A310" s="26"/>
      <c r="B310" s="27">
        <v>481000</v>
      </c>
      <c r="C310" s="38" t="s">
        <v>262</v>
      </c>
      <c r="D310" s="26"/>
      <c r="E310" s="26"/>
      <c r="F310" s="65"/>
      <c r="G310" s="56"/>
      <c r="H310" s="65"/>
      <c r="I310" s="56"/>
      <c r="J310" s="57">
        <f t="shared" si="28"/>
        <v>0</v>
      </c>
      <c r="K310" s="80">
        <v>0</v>
      </c>
      <c r="L310" s="56"/>
      <c r="N310" s="91"/>
    </row>
    <row r="311" spans="1:14" hidden="1" x14ac:dyDescent="0.3">
      <c r="A311" s="26"/>
      <c r="B311" s="38">
        <v>481100</v>
      </c>
      <c r="C311" s="38" t="s">
        <v>263</v>
      </c>
      <c r="D311" s="26"/>
      <c r="E311" s="26"/>
      <c r="F311" s="65"/>
      <c r="G311" s="56"/>
      <c r="H311" s="65"/>
      <c r="I311" s="56"/>
      <c r="J311" s="57">
        <f t="shared" si="28"/>
        <v>0</v>
      </c>
      <c r="K311" s="80">
        <v>0</v>
      </c>
      <c r="L311" s="56"/>
      <c r="N311" s="91"/>
    </row>
    <row r="312" spans="1:14" hidden="1" x14ac:dyDescent="0.3">
      <c r="A312" s="26"/>
      <c r="B312" s="36">
        <v>481111</v>
      </c>
      <c r="C312" s="36" t="s">
        <v>264</v>
      </c>
      <c r="D312" s="26"/>
      <c r="E312" s="26"/>
      <c r="F312" s="65"/>
      <c r="G312" s="56"/>
      <c r="H312" s="65"/>
      <c r="I312" s="56"/>
      <c r="J312" s="57">
        <f t="shared" si="28"/>
        <v>0</v>
      </c>
      <c r="K312" s="80">
        <v>0</v>
      </c>
      <c r="L312" s="56"/>
      <c r="N312" s="91"/>
    </row>
    <row r="313" spans="1:14" hidden="1" x14ac:dyDescent="0.3">
      <c r="A313" s="26"/>
      <c r="B313" s="38">
        <v>481900</v>
      </c>
      <c r="C313" s="38" t="s">
        <v>265</v>
      </c>
      <c r="D313" s="26"/>
      <c r="E313" s="26"/>
      <c r="F313" s="65"/>
      <c r="G313" s="56"/>
      <c r="H313" s="65"/>
      <c r="I313" s="56"/>
      <c r="J313" s="57">
        <f t="shared" ref="J313:J366" si="31">H313-I313</f>
        <v>0</v>
      </c>
      <c r="K313" s="80">
        <v>0</v>
      </c>
      <c r="L313" s="56"/>
      <c r="N313" s="91"/>
    </row>
    <row r="314" spans="1:14" hidden="1" x14ac:dyDescent="0.3">
      <c r="A314" s="26"/>
      <c r="B314" s="36">
        <v>481911</v>
      </c>
      <c r="C314" s="36" t="s">
        <v>266</v>
      </c>
      <c r="D314" s="26"/>
      <c r="E314" s="26"/>
      <c r="F314" s="65"/>
      <c r="G314" s="56"/>
      <c r="H314" s="65"/>
      <c r="I314" s="56"/>
      <c r="J314" s="57">
        <f t="shared" si="31"/>
        <v>0</v>
      </c>
      <c r="K314" s="80">
        <v>0</v>
      </c>
      <c r="L314" s="56"/>
      <c r="N314" s="91"/>
    </row>
    <row r="315" spans="1:14" hidden="1" x14ac:dyDescent="0.3">
      <c r="A315" s="26"/>
      <c r="B315" s="36">
        <v>481931</v>
      </c>
      <c r="C315" s="36" t="s">
        <v>267</v>
      </c>
      <c r="D315" s="26"/>
      <c r="E315" s="26"/>
      <c r="F315" s="65"/>
      <c r="G315" s="56"/>
      <c r="H315" s="65"/>
      <c r="I315" s="56"/>
      <c r="J315" s="57">
        <f t="shared" si="31"/>
        <v>0</v>
      </c>
      <c r="K315" s="80">
        <v>0</v>
      </c>
      <c r="L315" s="56"/>
      <c r="N315" s="91"/>
    </row>
    <row r="316" spans="1:14" hidden="1" x14ac:dyDescent="0.3">
      <c r="A316" s="26"/>
      <c r="B316" s="36">
        <v>481941</v>
      </c>
      <c r="C316" s="36" t="s">
        <v>268</v>
      </c>
      <c r="D316" s="26"/>
      <c r="E316" s="26"/>
      <c r="F316" s="65"/>
      <c r="G316" s="56"/>
      <c r="H316" s="65"/>
      <c r="I316" s="56"/>
      <c r="J316" s="57">
        <f t="shared" si="31"/>
        <v>0</v>
      </c>
      <c r="K316" s="80">
        <v>0</v>
      </c>
      <c r="L316" s="56"/>
      <c r="N316" s="91"/>
    </row>
    <row r="317" spans="1:14" hidden="1" x14ac:dyDescent="0.3">
      <c r="A317" s="26"/>
      <c r="B317" s="36">
        <v>481991</v>
      </c>
      <c r="C317" s="36" t="s">
        <v>265</v>
      </c>
      <c r="D317" s="26"/>
      <c r="E317" s="26"/>
      <c r="F317" s="65"/>
      <c r="G317" s="56"/>
      <c r="H317" s="65"/>
      <c r="I317" s="56"/>
      <c r="J317" s="57">
        <f t="shared" si="31"/>
        <v>0</v>
      </c>
      <c r="K317" s="80">
        <v>0</v>
      </c>
      <c r="L317" s="56"/>
      <c r="N317" s="91"/>
    </row>
    <row r="318" spans="1:14" x14ac:dyDescent="0.3">
      <c r="A318" s="48"/>
      <c r="B318" s="31">
        <v>482000</v>
      </c>
      <c r="C318" s="39" t="s">
        <v>269</v>
      </c>
      <c r="D318" s="48"/>
      <c r="E318" s="48"/>
      <c r="F318" s="66">
        <f t="shared" ref="F318:G318" si="32">+F320+F321+F322+F323+F330+F331</f>
        <v>0</v>
      </c>
      <c r="G318" s="66">
        <f t="shared" si="32"/>
        <v>0</v>
      </c>
      <c r="H318" s="66">
        <f>+H320+H321+H322+H323+H325+H326+H328</f>
        <v>0</v>
      </c>
      <c r="I318" s="57">
        <f t="shared" ref="I318" si="33">+I320+I321+I322+I323+I325+I326+I328</f>
        <v>0</v>
      </c>
      <c r="J318" s="57">
        <f t="shared" si="31"/>
        <v>0</v>
      </c>
      <c r="K318" s="57">
        <f>+K320+K321+K322+K323+K325+K326+K328</f>
        <v>0</v>
      </c>
      <c r="L318" s="56"/>
      <c r="N318" s="91"/>
    </row>
    <row r="319" spans="1:14" hidden="1" x14ac:dyDescent="0.3">
      <c r="A319" s="26"/>
      <c r="B319" s="38">
        <v>482100</v>
      </c>
      <c r="C319" s="38" t="s">
        <v>270</v>
      </c>
      <c r="D319" s="26"/>
      <c r="E319" s="26"/>
      <c r="F319" s="65"/>
      <c r="G319" s="56"/>
      <c r="H319" s="65"/>
      <c r="I319" s="56"/>
      <c r="J319" s="57">
        <f t="shared" si="31"/>
        <v>0</v>
      </c>
      <c r="K319" s="80">
        <v>0</v>
      </c>
      <c r="L319" s="56"/>
      <c r="N319" s="91"/>
    </row>
    <row r="320" spans="1:14" x14ac:dyDescent="0.3">
      <c r="A320" s="26"/>
      <c r="B320" s="36">
        <v>482111</v>
      </c>
      <c r="C320" s="36" t="s">
        <v>271</v>
      </c>
      <c r="D320" s="26"/>
      <c r="E320" s="26"/>
      <c r="F320" s="65"/>
      <c r="G320" s="56"/>
      <c r="H320" s="65"/>
      <c r="I320" s="56"/>
      <c r="J320" s="81">
        <f t="shared" si="31"/>
        <v>0</v>
      </c>
      <c r="K320" s="80">
        <v>0</v>
      </c>
      <c r="L320" s="56"/>
      <c r="N320" s="91"/>
    </row>
    <row r="321" spans="1:14" x14ac:dyDescent="0.3">
      <c r="A321" s="26"/>
      <c r="B321" s="36">
        <v>482121</v>
      </c>
      <c r="C321" s="36" t="s">
        <v>272</v>
      </c>
      <c r="D321" s="26"/>
      <c r="E321" s="26"/>
      <c r="F321" s="65"/>
      <c r="G321" s="56"/>
      <c r="H321" s="65"/>
      <c r="I321" s="56"/>
      <c r="J321" s="81">
        <f t="shared" si="31"/>
        <v>0</v>
      </c>
      <c r="K321" s="80">
        <v>0</v>
      </c>
      <c r="L321" s="56"/>
      <c r="N321" s="91"/>
    </row>
    <row r="322" spans="1:14" x14ac:dyDescent="0.3">
      <c r="A322" s="26"/>
      <c r="B322" s="36">
        <v>482131</v>
      </c>
      <c r="C322" s="36" t="s">
        <v>273</v>
      </c>
      <c r="D322" s="26"/>
      <c r="E322" s="26"/>
      <c r="F322" s="65"/>
      <c r="G322" s="56"/>
      <c r="H322" s="65"/>
      <c r="I322" s="56"/>
      <c r="J322" s="81">
        <f t="shared" si="31"/>
        <v>0</v>
      </c>
      <c r="K322" s="80">
        <v>0</v>
      </c>
      <c r="L322" s="56"/>
      <c r="N322" s="91"/>
    </row>
    <row r="323" spans="1:14" x14ac:dyDescent="0.3">
      <c r="A323" s="26"/>
      <c r="B323" s="36">
        <v>482191</v>
      </c>
      <c r="C323" s="36" t="s">
        <v>270</v>
      </c>
      <c r="D323" s="26"/>
      <c r="E323" s="26"/>
      <c r="F323" s="65"/>
      <c r="G323" s="56"/>
      <c r="H323" s="65"/>
      <c r="I323" s="56"/>
      <c r="J323" s="81">
        <f t="shared" si="31"/>
        <v>0</v>
      </c>
      <c r="K323" s="80">
        <v>0</v>
      </c>
      <c r="L323" s="56"/>
      <c r="N323" s="91"/>
    </row>
    <row r="324" spans="1:14" hidden="1" x14ac:dyDescent="0.3">
      <c r="A324" s="26"/>
      <c r="B324" s="38">
        <v>482200</v>
      </c>
      <c r="C324" s="38" t="s">
        <v>274</v>
      </c>
      <c r="D324" s="26"/>
      <c r="E324" s="26"/>
      <c r="F324" s="65"/>
      <c r="G324" s="56"/>
      <c r="H324" s="65"/>
      <c r="I324" s="56"/>
      <c r="J324" s="81">
        <f t="shared" si="31"/>
        <v>0</v>
      </c>
      <c r="K324" s="80">
        <v>0</v>
      </c>
      <c r="L324" s="56"/>
      <c r="N324" s="91"/>
    </row>
    <row r="325" spans="1:14" x14ac:dyDescent="0.3">
      <c r="A325" s="26"/>
      <c r="B325" s="36">
        <v>482211</v>
      </c>
      <c r="C325" s="36" t="s">
        <v>275</v>
      </c>
      <c r="D325" s="26"/>
      <c r="E325" s="26"/>
      <c r="F325" s="65"/>
      <c r="G325" s="56"/>
      <c r="H325" s="65"/>
      <c r="I325" s="56"/>
      <c r="J325" s="81">
        <f t="shared" si="31"/>
        <v>0</v>
      </c>
      <c r="K325" s="80">
        <v>0</v>
      </c>
      <c r="L325" s="56"/>
      <c r="N325" s="91"/>
    </row>
    <row r="326" spans="1:14" x14ac:dyDescent="0.3">
      <c r="A326" s="26"/>
      <c r="B326" s="36">
        <v>482251</v>
      </c>
      <c r="C326" s="36" t="s">
        <v>276</v>
      </c>
      <c r="D326" s="26"/>
      <c r="E326" s="26"/>
      <c r="F326" s="65"/>
      <c r="G326" s="56"/>
      <c r="H326" s="65"/>
      <c r="I326" s="56"/>
      <c r="J326" s="81">
        <f t="shared" si="31"/>
        <v>0</v>
      </c>
      <c r="K326" s="80">
        <v>0</v>
      </c>
      <c r="L326" s="56"/>
      <c r="N326" s="91"/>
    </row>
    <row r="327" spans="1:14" s="1" customFormat="1" x14ac:dyDescent="0.3">
      <c r="A327" s="26"/>
      <c r="B327" s="36">
        <v>482291</v>
      </c>
      <c r="C327" s="36" t="s">
        <v>270</v>
      </c>
      <c r="D327" s="26"/>
      <c r="E327" s="26"/>
      <c r="F327" s="65"/>
      <c r="G327" s="56"/>
      <c r="H327" s="65"/>
      <c r="I327" s="56"/>
      <c r="J327" s="81"/>
      <c r="K327" s="80"/>
      <c r="L327" s="56"/>
      <c r="N327" s="91"/>
    </row>
    <row r="328" spans="1:14" x14ac:dyDescent="0.3">
      <c r="A328" s="26" t="s">
        <v>361</v>
      </c>
      <c r="B328" s="36">
        <v>482341</v>
      </c>
      <c r="C328" s="36" t="s">
        <v>278</v>
      </c>
      <c r="D328" s="26"/>
      <c r="E328" s="26"/>
      <c r="F328" s="65"/>
      <c r="G328" s="56"/>
      <c r="H328" s="65">
        <v>0</v>
      </c>
      <c r="I328" s="56">
        <v>0</v>
      </c>
      <c r="J328" s="81">
        <v>0</v>
      </c>
      <c r="K328" s="80">
        <v>0</v>
      </c>
      <c r="L328" s="56">
        <v>0</v>
      </c>
      <c r="N328" s="91"/>
    </row>
    <row r="329" spans="1:14" hidden="1" x14ac:dyDescent="0.3">
      <c r="A329" s="48"/>
      <c r="B329" s="39">
        <v>482300</v>
      </c>
      <c r="C329" s="39" t="s">
        <v>277</v>
      </c>
      <c r="D329" s="48"/>
      <c r="E329" s="48"/>
      <c r="F329" s="65"/>
      <c r="G329" s="56"/>
      <c r="H329" s="65"/>
      <c r="I329" s="56"/>
      <c r="J329" s="57">
        <f t="shared" si="31"/>
        <v>0</v>
      </c>
      <c r="K329" s="80">
        <v>0</v>
      </c>
      <c r="L329" s="56"/>
      <c r="N329" s="91"/>
    </row>
    <row r="330" spans="1:14" hidden="1" x14ac:dyDescent="0.3">
      <c r="A330" s="26"/>
      <c r="B330" s="36">
        <v>482311</v>
      </c>
      <c r="C330" s="36" t="s">
        <v>275</v>
      </c>
      <c r="D330" s="26"/>
      <c r="E330" s="26"/>
      <c r="F330" s="65"/>
      <c r="G330" s="56"/>
      <c r="H330" s="65"/>
      <c r="I330" s="56"/>
      <c r="J330" s="57">
        <f t="shared" si="31"/>
        <v>0</v>
      </c>
      <c r="K330" s="80">
        <v>0</v>
      </c>
      <c r="L330" s="56"/>
      <c r="N330" s="91"/>
    </row>
    <row r="331" spans="1:14" hidden="1" x14ac:dyDescent="0.3">
      <c r="A331" s="26"/>
      <c r="B331" s="36">
        <v>482341</v>
      </c>
      <c r="C331" s="36" t="s">
        <v>278</v>
      </c>
      <c r="D331" s="26"/>
      <c r="E331" s="26"/>
      <c r="F331" s="65"/>
      <c r="G331" s="56"/>
      <c r="H331" s="65"/>
      <c r="I331" s="56"/>
      <c r="J331" s="57">
        <f t="shared" si="31"/>
        <v>0</v>
      </c>
      <c r="K331" s="80">
        <v>0</v>
      </c>
      <c r="L331" s="56"/>
      <c r="N331" s="91"/>
    </row>
    <row r="332" spans="1:14" x14ac:dyDescent="0.3">
      <c r="A332" s="48"/>
      <c r="B332" s="31">
        <v>483000</v>
      </c>
      <c r="C332" s="39" t="s">
        <v>279</v>
      </c>
      <c r="D332" s="48"/>
      <c r="E332" s="48"/>
      <c r="F332" s="66">
        <f t="shared" ref="F332:K332" si="34">+F333</f>
        <v>0</v>
      </c>
      <c r="G332" s="66">
        <f t="shared" si="34"/>
        <v>0</v>
      </c>
      <c r="H332" s="66">
        <f t="shared" si="34"/>
        <v>0</v>
      </c>
      <c r="I332" s="57">
        <f t="shared" si="34"/>
        <v>0</v>
      </c>
      <c r="J332" s="57">
        <f t="shared" si="31"/>
        <v>0</v>
      </c>
      <c r="K332" s="57">
        <f t="shared" si="34"/>
        <v>0</v>
      </c>
      <c r="L332" s="56"/>
      <c r="N332" s="91"/>
    </row>
    <row r="333" spans="1:14" x14ac:dyDescent="0.3">
      <c r="A333" s="26"/>
      <c r="B333" s="35">
        <v>483111</v>
      </c>
      <c r="C333" s="36" t="s">
        <v>279</v>
      </c>
      <c r="D333" s="26"/>
      <c r="E333" s="26"/>
      <c r="F333" s="65"/>
      <c r="G333" s="56"/>
      <c r="H333" s="65"/>
      <c r="I333" s="56"/>
      <c r="J333" s="57">
        <f t="shared" si="31"/>
        <v>0</v>
      </c>
      <c r="K333" s="80">
        <v>0</v>
      </c>
      <c r="L333" s="56"/>
      <c r="N333" s="91"/>
    </row>
    <row r="334" spans="1:14" hidden="1" x14ac:dyDescent="0.3">
      <c r="A334" s="26"/>
      <c r="B334" s="27">
        <v>484000</v>
      </c>
      <c r="C334" s="102" t="s">
        <v>280</v>
      </c>
      <c r="D334" s="103"/>
      <c r="E334" s="104"/>
      <c r="F334" s="65"/>
      <c r="G334" s="56"/>
      <c r="H334" s="65"/>
      <c r="I334" s="56"/>
      <c r="J334" s="57">
        <f t="shared" si="31"/>
        <v>0</v>
      </c>
      <c r="K334" s="80">
        <v>0</v>
      </c>
      <c r="L334" s="56"/>
      <c r="N334" s="91"/>
    </row>
    <row r="335" spans="1:14" hidden="1" x14ac:dyDescent="0.3">
      <c r="A335" s="26"/>
      <c r="B335" s="27">
        <v>484111</v>
      </c>
      <c r="C335" s="102" t="s">
        <v>280</v>
      </c>
      <c r="D335" s="103"/>
      <c r="E335" s="104"/>
      <c r="F335" s="65"/>
      <c r="G335" s="56"/>
      <c r="H335" s="65"/>
      <c r="I335" s="56"/>
      <c r="J335" s="57">
        <f t="shared" si="31"/>
        <v>0</v>
      </c>
      <c r="K335" s="80">
        <v>0</v>
      </c>
      <c r="L335" s="56"/>
      <c r="N335" s="91"/>
    </row>
    <row r="336" spans="1:14" hidden="1" x14ac:dyDescent="0.3">
      <c r="A336" s="26"/>
      <c r="B336" s="27">
        <v>485000</v>
      </c>
      <c r="C336" s="102" t="s">
        <v>281</v>
      </c>
      <c r="D336" s="103"/>
      <c r="E336" s="104"/>
      <c r="F336" s="65"/>
      <c r="G336" s="56"/>
      <c r="H336" s="65"/>
      <c r="I336" s="56"/>
      <c r="J336" s="57">
        <f t="shared" si="31"/>
        <v>0</v>
      </c>
      <c r="K336" s="80">
        <v>0</v>
      </c>
      <c r="L336" s="56"/>
      <c r="N336" s="91"/>
    </row>
    <row r="337" spans="1:14" hidden="1" x14ac:dyDescent="0.3">
      <c r="A337" s="26"/>
      <c r="B337" s="27">
        <v>490000</v>
      </c>
      <c r="C337" s="38" t="s">
        <v>282</v>
      </c>
      <c r="D337" s="26"/>
      <c r="E337" s="26"/>
      <c r="F337" s="65"/>
      <c r="G337" s="56"/>
      <c r="H337" s="65"/>
      <c r="I337" s="56"/>
      <c r="J337" s="57">
        <f t="shared" si="31"/>
        <v>0</v>
      </c>
      <c r="K337" s="80">
        <v>0</v>
      </c>
      <c r="L337" s="56"/>
      <c r="N337" s="91"/>
    </row>
    <row r="338" spans="1:14" x14ac:dyDescent="0.3">
      <c r="A338" s="48"/>
      <c r="B338" s="31">
        <v>511000</v>
      </c>
      <c r="C338" s="39" t="s">
        <v>283</v>
      </c>
      <c r="D338" s="48"/>
      <c r="E338" s="48"/>
      <c r="F338" s="66">
        <f t="shared" ref="F338" si="35">+F340+F341</f>
        <v>0</v>
      </c>
      <c r="G338" s="56">
        <v>0</v>
      </c>
      <c r="H338" s="83">
        <v>750000</v>
      </c>
      <c r="I338" s="84">
        <f t="shared" ref="I338:L338" si="36">I340+I341</f>
        <v>0</v>
      </c>
      <c r="J338" s="84">
        <f t="shared" si="36"/>
        <v>0</v>
      </c>
      <c r="K338" s="84">
        <v>750000</v>
      </c>
      <c r="L338" s="84">
        <f t="shared" si="36"/>
        <v>0</v>
      </c>
      <c r="N338" s="91"/>
    </row>
    <row r="339" spans="1:14" s="1" customFormat="1" x14ac:dyDescent="0.3">
      <c r="A339" s="56" t="s">
        <v>366</v>
      </c>
      <c r="B339" s="90">
        <v>511323</v>
      </c>
      <c r="C339" s="96" t="s">
        <v>367</v>
      </c>
      <c r="D339" s="97"/>
      <c r="E339" s="98"/>
      <c r="F339" s="66"/>
      <c r="G339" s="56"/>
      <c r="H339" s="77">
        <v>750000</v>
      </c>
      <c r="I339" s="84">
        <v>0</v>
      </c>
      <c r="J339" s="84">
        <v>0</v>
      </c>
      <c r="K339" s="78">
        <v>750000</v>
      </c>
      <c r="L339" s="84"/>
      <c r="N339" s="91"/>
    </row>
    <row r="340" spans="1:14" x14ac:dyDescent="0.3">
      <c r="A340" s="26" t="s">
        <v>346</v>
      </c>
      <c r="B340" s="40">
        <v>511451</v>
      </c>
      <c r="C340" s="41" t="s">
        <v>284</v>
      </c>
      <c r="D340" s="26"/>
      <c r="E340" s="26"/>
      <c r="F340" s="65"/>
      <c r="G340" s="56"/>
      <c r="H340" s="65">
        <v>0</v>
      </c>
      <c r="I340" s="56">
        <v>0</v>
      </c>
      <c r="J340" s="57">
        <f t="shared" si="31"/>
        <v>0</v>
      </c>
      <c r="K340" s="80">
        <v>0</v>
      </c>
      <c r="L340" s="56"/>
      <c r="N340" s="91"/>
    </row>
    <row r="341" spans="1:14" x14ac:dyDescent="0.3">
      <c r="A341" s="26"/>
      <c r="B341" s="40">
        <v>511431</v>
      </c>
      <c r="C341" s="41" t="s">
        <v>285</v>
      </c>
      <c r="D341" s="26"/>
      <c r="E341" s="26"/>
      <c r="F341" s="65"/>
      <c r="G341" s="56">
        <v>0</v>
      </c>
      <c r="H341" s="65"/>
      <c r="I341" s="56"/>
      <c r="J341" s="57">
        <f t="shared" si="31"/>
        <v>0</v>
      </c>
      <c r="K341" s="80">
        <v>0</v>
      </c>
      <c r="L341" s="56"/>
      <c r="N341" s="91"/>
    </row>
    <row r="342" spans="1:14" x14ac:dyDescent="0.3">
      <c r="A342" s="48"/>
      <c r="B342" s="31">
        <v>512000</v>
      </c>
      <c r="C342" s="108" t="s">
        <v>286</v>
      </c>
      <c r="D342" s="109"/>
      <c r="E342" s="110"/>
      <c r="F342" s="66">
        <f t="shared" ref="F342:L342" si="37">+F343+F344+F345+F346+F347+F348</f>
        <v>0</v>
      </c>
      <c r="G342" s="66">
        <f t="shared" si="37"/>
        <v>0</v>
      </c>
      <c r="H342" s="66">
        <f t="shared" si="37"/>
        <v>300000</v>
      </c>
      <c r="I342" s="57">
        <f t="shared" si="37"/>
        <v>0</v>
      </c>
      <c r="J342" s="57">
        <f>J343+J344</f>
        <v>300000</v>
      </c>
      <c r="K342" s="57">
        <f t="shared" si="37"/>
        <v>0</v>
      </c>
      <c r="L342" s="57">
        <f t="shared" si="37"/>
        <v>0</v>
      </c>
      <c r="N342" s="88"/>
    </row>
    <row r="343" spans="1:14" x14ac:dyDescent="0.3">
      <c r="A343" s="26" t="s">
        <v>347</v>
      </c>
      <c r="B343" s="42">
        <v>512221</v>
      </c>
      <c r="C343" s="99" t="s">
        <v>172</v>
      </c>
      <c r="D343" s="100"/>
      <c r="E343" s="101"/>
      <c r="F343" s="65"/>
      <c r="G343" s="56"/>
      <c r="H343" s="65">
        <v>200000</v>
      </c>
      <c r="I343" s="56">
        <v>0</v>
      </c>
      <c r="J343" s="81">
        <v>200000</v>
      </c>
      <c r="K343" s="80">
        <v>0</v>
      </c>
      <c r="L343" s="56">
        <v>0</v>
      </c>
      <c r="N343" s="91"/>
    </row>
    <row r="344" spans="1:14" x14ac:dyDescent="0.3">
      <c r="A344" s="26"/>
      <c r="B344" s="42">
        <v>512611</v>
      </c>
      <c r="C344" s="99" t="s">
        <v>287</v>
      </c>
      <c r="D344" s="100"/>
      <c r="E344" s="101"/>
      <c r="F344" s="65"/>
      <c r="G344" s="56"/>
      <c r="H344" s="65">
        <v>100000</v>
      </c>
      <c r="I344" s="56">
        <v>0</v>
      </c>
      <c r="J344" s="78">
        <v>100000</v>
      </c>
      <c r="K344" s="80">
        <v>0</v>
      </c>
      <c r="L344" s="56">
        <v>0</v>
      </c>
      <c r="N344" s="91"/>
    </row>
    <row r="345" spans="1:14" x14ac:dyDescent="0.3">
      <c r="A345" s="26"/>
      <c r="B345" s="42">
        <v>512212</v>
      </c>
      <c r="C345" s="99" t="s">
        <v>176</v>
      </c>
      <c r="D345" s="100"/>
      <c r="E345" s="101"/>
      <c r="F345" s="65"/>
      <c r="G345" s="56"/>
      <c r="H345" s="65"/>
      <c r="I345" s="56"/>
      <c r="J345" s="57"/>
      <c r="K345" s="80">
        <v>0</v>
      </c>
      <c r="L345" s="56"/>
      <c r="N345" s="91"/>
    </row>
    <row r="346" spans="1:14" x14ac:dyDescent="0.3">
      <c r="A346" s="26" t="s">
        <v>348</v>
      </c>
      <c r="B346" s="42">
        <v>512211</v>
      </c>
      <c r="C346" s="99" t="s">
        <v>171</v>
      </c>
      <c r="D346" s="100"/>
      <c r="E346" s="101"/>
      <c r="F346" s="65"/>
      <c r="G346" s="56"/>
      <c r="H346" s="65">
        <v>0</v>
      </c>
      <c r="I346" s="56">
        <v>0</v>
      </c>
      <c r="J346" s="81">
        <f t="shared" si="31"/>
        <v>0</v>
      </c>
      <c r="K346" s="80">
        <v>0</v>
      </c>
      <c r="L346" s="56">
        <v>0</v>
      </c>
      <c r="N346" s="91"/>
    </row>
    <row r="347" spans="1:14" x14ac:dyDescent="0.3">
      <c r="A347" s="26"/>
      <c r="B347" s="42">
        <v>512215</v>
      </c>
      <c r="C347" s="99" t="s">
        <v>288</v>
      </c>
      <c r="D347" s="100"/>
      <c r="E347" s="101"/>
      <c r="F347" s="65"/>
      <c r="G347" s="56"/>
      <c r="H347" s="65"/>
      <c r="I347" s="56"/>
      <c r="J347" s="57"/>
      <c r="K347" s="80">
        <v>0</v>
      </c>
      <c r="L347" s="56"/>
      <c r="N347" s="91"/>
    </row>
    <row r="348" spans="1:14" x14ac:dyDescent="0.3">
      <c r="A348" s="26"/>
      <c r="B348" s="42">
        <v>512811</v>
      </c>
      <c r="C348" s="99" t="s">
        <v>289</v>
      </c>
      <c r="D348" s="100"/>
      <c r="E348" s="101"/>
      <c r="F348" s="65"/>
      <c r="G348" s="56"/>
      <c r="H348" s="65"/>
      <c r="I348" s="56"/>
      <c r="J348" s="57">
        <f t="shared" si="31"/>
        <v>0</v>
      </c>
      <c r="K348" s="80">
        <v>0</v>
      </c>
      <c r="L348" s="56"/>
      <c r="N348" s="91"/>
    </row>
    <row r="349" spans="1:14" ht="66.599999999999994" hidden="1" x14ac:dyDescent="0.3">
      <c r="A349" s="26"/>
      <c r="B349" s="42">
        <v>611600</v>
      </c>
      <c r="C349" s="33" t="s">
        <v>290</v>
      </c>
      <c r="D349" s="26"/>
      <c r="E349" s="26"/>
      <c r="F349" s="65"/>
      <c r="G349" s="56"/>
      <c r="H349" s="65"/>
      <c r="I349" s="56"/>
      <c r="J349" s="57">
        <f t="shared" si="31"/>
        <v>0</v>
      </c>
      <c r="K349" s="80">
        <v>0</v>
      </c>
      <c r="L349" s="56"/>
      <c r="N349" s="91"/>
    </row>
    <row r="350" spans="1:14" ht="106.2" hidden="1" x14ac:dyDescent="0.3">
      <c r="A350" s="26"/>
      <c r="B350" s="42">
        <v>611700</v>
      </c>
      <c r="C350" s="33" t="s">
        <v>291</v>
      </c>
      <c r="D350" s="26"/>
      <c r="E350" s="26"/>
      <c r="F350" s="65"/>
      <c r="G350" s="56"/>
      <c r="H350" s="65"/>
      <c r="I350" s="56"/>
      <c r="J350" s="57">
        <f t="shared" si="31"/>
        <v>0</v>
      </c>
      <c r="K350" s="80">
        <v>0</v>
      </c>
      <c r="L350" s="56"/>
      <c r="N350" s="91"/>
    </row>
    <row r="351" spans="1:14" ht="40.200000000000003" hidden="1" x14ac:dyDescent="0.3">
      <c r="A351" s="26"/>
      <c r="B351" s="42">
        <v>611800</v>
      </c>
      <c r="C351" s="33" t="s">
        <v>292</v>
      </c>
      <c r="D351" s="26"/>
      <c r="E351" s="26"/>
      <c r="F351" s="65"/>
      <c r="G351" s="56"/>
      <c r="H351" s="65"/>
      <c r="I351" s="56"/>
      <c r="J351" s="57">
        <f t="shared" si="31"/>
        <v>0</v>
      </c>
      <c r="K351" s="80">
        <v>0</v>
      </c>
      <c r="L351" s="56"/>
      <c r="N351" s="91"/>
    </row>
    <row r="352" spans="1:14" ht="53.4" hidden="1" x14ac:dyDescent="0.3">
      <c r="A352" s="26"/>
      <c r="B352" s="42">
        <v>611900</v>
      </c>
      <c r="C352" s="33" t="s">
        <v>293</v>
      </c>
      <c r="D352" s="26"/>
      <c r="E352" s="26"/>
      <c r="F352" s="65"/>
      <c r="G352" s="56"/>
      <c r="H352" s="65"/>
      <c r="I352" s="56"/>
      <c r="J352" s="57">
        <f t="shared" si="31"/>
        <v>0</v>
      </c>
      <c r="K352" s="80">
        <v>0</v>
      </c>
      <c r="L352" s="56"/>
      <c r="N352" s="91"/>
    </row>
    <row r="353" spans="1:14" ht="79.8" hidden="1" x14ac:dyDescent="0.3">
      <c r="A353" s="26"/>
      <c r="B353" s="27">
        <v>612000</v>
      </c>
      <c r="C353" s="34" t="s">
        <v>294</v>
      </c>
      <c r="D353" s="26"/>
      <c r="E353" s="26"/>
      <c r="F353" s="65"/>
      <c r="G353" s="56"/>
      <c r="H353" s="65"/>
      <c r="I353" s="56"/>
      <c r="J353" s="57">
        <f t="shared" si="31"/>
        <v>0</v>
      </c>
      <c r="K353" s="80">
        <v>0</v>
      </c>
      <c r="L353" s="56"/>
      <c r="N353" s="91"/>
    </row>
    <row r="354" spans="1:14" ht="66.599999999999994" hidden="1" x14ac:dyDescent="0.3">
      <c r="A354" s="26"/>
      <c r="B354" s="27">
        <v>613000</v>
      </c>
      <c r="C354" s="34" t="s">
        <v>295</v>
      </c>
      <c r="D354" s="26"/>
      <c r="E354" s="26"/>
      <c r="F354" s="65"/>
      <c r="G354" s="56"/>
      <c r="H354" s="65"/>
      <c r="I354" s="56"/>
      <c r="J354" s="57">
        <f t="shared" si="31"/>
        <v>0</v>
      </c>
      <c r="K354" s="80">
        <v>0</v>
      </c>
      <c r="L354" s="56"/>
      <c r="N354" s="91"/>
    </row>
    <row r="355" spans="1:14" ht="79.8" hidden="1" x14ac:dyDescent="0.3">
      <c r="A355" s="26"/>
      <c r="B355" s="27">
        <v>614000</v>
      </c>
      <c r="C355" s="34" t="s">
        <v>296</v>
      </c>
      <c r="D355" s="26"/>
      <c r="E355" s="26"/>
      <c r="F355" s="65"/>
      <c r="G355" s="56"/>
      <c r="H355" s="65"/>
      <c r="I355" s="56"/>
      <c r="J355" s="57">
        <f t="shared" si="31"/>
        <v>0</v>
      </c>
      <c r="K355" s="80">
        <v>0</v>
      </c>
      <c r="L355" s="56"/>
      <c r="N355" s="91"/>
    </row>
    <row r="356" spans="1:14" ht="79.8" hidden="1" x14ac:dyDescent="0.3">
      <c r="A356" s="26"/>
      <c r="B356" s="27">
        <v>621000</v>
      </c>
      <c r="C356" s="34" t="s">
        <v>297</v>
      </c>
      <c r="D356" s="26"/>
      <c r="E356" s="26"/>
      <c r="F356" s="65"/>
      <c r="G356" s="56"/>
      <c r="H356" s="65"/>
      <c r="I356" s="56"/>
      <c r="J356" s="57">
        <f t="shared" si="31"/>
        <v>0</v>
      </c>
      <c r="K356" s="80">
        <v>0</v>
      </c>
      <c r="L356" s="56"/>
      <c r="N356" s="91"/>
    </row>
    <row r="357" spans="1:14" ht="79.8" hidden="1" x14ac:dyDescent="0.3">
      <c r="A357" s="26"/>
      <c r="B357" s="42">
        <v>621100</v>
      </c>
      <c r="C357" s="43" t="s">
        <v>298</v>
      </c>
      <c r="D357" s="26"/>
      <c r="E357" s="26"/>
      <c r="F357" s="65"/>
      <c r="G357" s="56"/>
      <c r="H357" s="65"/>
      <c r="I357" s="56"/>
      <c r="J357" s="57">
        <f t="shared" si="31"/>
        <v>0</v>
      </c>
      <c r="K357" s="80">
        <v>0</v>
      </c>
      <c r="L357" s="56"/>
      <c r="N357" s="91"/>
    </row>
    <row r="358" spans="1:14" ht="53.4" hidden="1" x14ac:dyDescent="0.3">
      <c r="A358" s="26"/>
      <c r="B358" s="42">
        <v>621200</v>
      </c>
      <c r="C358" s="43" t="s">
        <v>299</v>
      </c>
      <c r="D358" s="26"/>
      <c r="E358" s="26"/>
      <c r="F358" s="65"/>
      <c r="G358" s="56"/>
      <c r="H358" s="65"/>
      <c r="I358" s="56"/>
      <c r="J358" s="57">
        <f t="shared" si="31"/>
        <v>0</v>
      </c>
      <c r="K358" s="80">
        <v>0</v>
      </c>
      <c r="L358" s="56"/>
      <c r="N358" s="91"/>
    </row>
    <row r="359" spans="1:14" ht="93" hidden="1" x14ac:dyDescent="0.3">
      <c r="A359" s="26"/>
      <c r="B359" s="42">
        <v>621300</v>
      </c>
      <c r="C359" s="33" t="s">
        <v>300</v>
      </c>
      <c r="D359" s="26"/>
      <c r="E359" s="26"/>
      <c r="F359" s="65"/>
      <c r="G359" s="56"/>
      <c r="H359" s="65"/>
      <c r="I359" s="56"/>
      <c r="J359" s="57">
        <f t="shared" si="31"/>
        <v>0</v>
      </c>
      <c r="K359" s="80">
        <v>0</v>
      </c>
      <c r="L359" s="56"/>
      <c r="N359" s="91"/>
    </row>
    <row r="360" spans="1:14" ht="66.599999999999994" hidden="1" x14ac:dyDescent="0.3">
      <c r="A360" s="26"/>
      <c r="B360" s="42">
        <v>621400</v>
      </c>
      <c r="C360" s="33" t="s">
        <v>301</v>
      </c>
      <c r="D360" s="26"/>
      <c r="E360" s="26"/>
      <c r="F360" s="65"/>
      <c r="G360" s="56"/>
      <c r="H360" s="65"/>
      <c r="I360" s="56"/>
      <c r="J360" s="57">
        <f t="shared" si="31"/>
        <v>0</v>
      </c>
      <c r="K360" s="80">
        <v>0</v>
      </c>
      <c r="L360" s="56"/>
      <c r="N360" s="91"/>
    </row>
    <row r="361" spans="1:14" ht="93" hidden="1" x14ac:dyDescent="0.3">
      <c r="A361" s="26"/>
      <c r="B361" s="42">
        <v>621500</v>
      </c>
      <c r="C361" s="33" t="s">
        <v>302</v>
      </c>
      <c r="D361" s="26"/>
      <c r="E361" s="26"/>
      <c r="F361" s="65"/>
      <c r="G361" s="56"/>
      <c r="H361" s="65"/>
      <c r="I361" s="56"/>
      <c r="J361" s="57">
        <f t="shared" si="31"/>
        <v>0</v>
      </c>
      <c r="K361" s="80">
        <v>0</v>
      </c>
      <c r="L361" s="56"/>
      <c r="N361" s="91"/>
    </row>
    <row r="362" spans="1:14" ht="106.2" hidden="1" x14ac:dyDescent="0.3">
      <c r="A362" s="26"/>
      <c r="B362" s="42">
        <v>621600</v>
      </c>
      <c r="C362" s="33" t="s">
        <v>303</v>
      </c>
      <c r="D362" s="26"/>
      <c r="E362" s="26"/>
      <c r="F362" s="65"/>
      <c r="G362" s="56"/>
      <c r="H362" s="65"/>
      <c r="I362" s="56"/>
      <c r="J362" s="57">
        <f t="shared" si="31"/>
        <v>0</v>
      </c>
      <c r="K362" s="80">
        <v>0</v>
      </c>
      <c r="L362" s="56"/>
      <c r="N362" s="91"/>
    </row>
    <row r="363" spans="1:14" ht="79.8" hidden="1" x14ac:dyDescent="0.3">
      <c r="A363" s="26"/>
      <c r="B363" s="42">
        <v>621700</v>
      </c>
      <c r="C363" s="33" t="s">
        <v>304</v>
      </c>
      <c r="D363" s="26"/>
      <c r="E363" s="26"/>
      <c r="F363" s="65"/>
      <c r="G363" s="56"/>
      <c r="H363" s="65"/>
      <c r="I363" s="56"/>
      <c r="J363" s="57">
        <f t="shared" si="31"/>
        <v>0</v>
      </c>
      <c r="K363" s="80">
        <v>0</v>
      </c>
      <c r="L363" s="56"/>
      <c r="N363" s="91"/>
    </row>
    <row r="364" spans="1:14" ht="106.2" hidden="1" x14ac:dyDescent="0.3">
      <c r="A364" s="26"/>
      <c r="B364" s="42">
        <v>621800</v>
      </c>
      <c r="C364" s="33" t="s">
        <v>305</v>
      </c>
      <c r="D364" s="26"/>
      <c r="E364" s="26"/>
      <c r="F364" s="65"/>
      <c r="G364" s="56"/>
      <c r="H364" s="65"/>
      <c r="I364" s="56"/>
      <c r="J364" s="57">
        <f t="shared" si="31"/>
        <v>0</v>
      </c>
      <c r="K364" s="80">
        <v>0</v>
      </c>
      <c r="L364" s="56"/>
      <c r="N364" s="91"/>
    </row>
    <row r="365" spans="1:14" ht="66.599999999999994" hidden="1" x14ac:dyDescent="0.3">
      <c r="A365" s="26"/>
      <c r="B365" s="42">
        <v>621900</v>
      </c>
      <c r="C365" s="33" t="s">
        <v>306</v>
      </c>
      <c r="D365" s="26"/>
      <c r="E365" s="26"/>
      <c r="F365" s="65"/>
      <c r="G365" s="56"/>
      <c r="H365" s="65"/>
      <c r="I365" s="56"/>
      <c r="J365" s="57">
        <f t="shared" si="31"/>
        <v>0</v>
      </c>
      <c r="K365" s="80">
        <v>0</v>
      </c>
      <c r="L365" s="56"/>
      <c r="N365" s="91"/>
    </row>
    <row r="366" spans="1:14" ht="79.8" hidden="1" x14ac:dyDescent="0.3">
      <c r="A366" s="26"/>
      <c r="B366" s="27">
        <v>622000</v>
      </c>
      <c r="C366" s="34" t="s">
        <v>307</v>
      </c>
      <c r="D366" s="26"/>
      <c r="E366" s="26"/>
      <c r="F366" s="65"/>
      <c r="G366" s="56"/>
      <c r="H366" s="65"/>
      <c r="I366" s="56"/>
      <c r="J366" s="57">
        <f t="shared" si="31"/>
        <v>0</v>
      </c>
      <c r="K366" s="80">
        <v>0</v>
      </c>
      <c r="L366" s="56"/>
      <c r="N366" s="91"/>
    </row>
    <row r="367" spans="1:14" x14ac:dyDescent="0.3">
      <c r="A367" s="26"/>
      <c r="B367" s="32"/>
      <c r="C367" s="69" t="s">
        <v>308</v>
      </c>
      <c r="D367" s="26"/>
      <c r="E367" s="26"/>
      <c r="F367" s="66">
        <f t="shared" ref="F367:H367" si="38">+F54+F57+F68+F71+F81+F113+F135+F171+F193+F214+F286+F318+F332+F338+F342</f>
        <v>0</v>
      </c>
      <c r="G367" s="66">
        <f t="shared" si="38"/>
        <v>0</v>
      </c>
      <c r="H367" s="66">
        <f t="shared" si="38"/>
        <v>11515000</v>
      </c>
      <c r="I367" s="57">
        <f>I54+I57+I68+I71+I81+I113+I135++I193+I171+I214+I286+I338+I342</f>
        <v>3485000</v>
      </c>
      <c r="J367" s="57">
        <f>J54+J57+J68+J71+J81+J113+J135++J193+J171+J214+J286+J338+J342</f>
        <v>2664000</v>
      </c>
      <c r="K367" s="57">
        <f>K54+K57+K68+K71+K81+K113+K135++K193+K171+K214+K286+K338+K342</f>
        <v>2818000</v>
      </c>
      <c r="L367" s="57">
        <f>L54+L57+L68+L71+L81+L113+L135++L193+L171+L214+L286+L338+L342</f>
        <v>2548000</v>
      </c>
      <c r="M367" s="88"/>
      <c r="N367" s="88"/>
    </row>
    <row r="368" spans="1:14" x14ac:dyDescent="0.3">
      <c r="A368" s="1"/>
      <c r="B368" s="67"/>
      <c r="C368" s="1"/>
      <c r="D368" s="1"/>
      <c r="E368" s="1"/>
      <c r="G368" s="56"/>
      <c r="I368" s="58"/>
      <c r="J368" s="58"/>
      <c r="K368" s="89">
        <v>0</v>
      </c>
      <c r="L368" s="58"/>
      <c r="N368" s="91"/>
    </row>
    <row r="369" spans="1:14" x14ac:dyDescent="0.3">
      <c r="A369" s="1"/>
      <c r="B369" s="1"/>
      <c r="C369" s="1"/>
      <c r="D369" s="1"/>
      <c r="E369" s="1"/>
      <c r="G369" s="72"/>
      <c r="I369" s="58"/>
      <c r="J369" s="58"/>
      <c r="K369" s="89"/>
      <c r="L369" s="58"/>
      <c r="N369" s="91"/>
    </row>
    <row r="370" spans="1:14" x14ac:dyDescent="0.3">
      <c r="A370" s="1"/>
      <c r="B370" s="1"/>
      <c r="C370" s="1"/>
      <c r="D370" s="1"/>
      <c r="E370" s="1"/>
      <c r="G370" s="72"/>
      <c r="I370" s="58"/>
      <c r="J370" s="58"/>
      <c r="K370" s="89">
        <v>0</v>
      </c>
      <c r="L370" s="58"/>
      <c r="N370" s="91"/>
    </row>
    <row r="371" spans="1:14" x14ac:dyDescent="0.3">
      <c r="A371" s="52"/>
      <c r="B371" s="52"/>
      <c r="C371" s="52" t="s">
        <v>309</v>
      </c>
      <c r="D371" s="52"/>
      <c r="E371" s="52"/>
      <c r="F371" s="59"/>
      <c r="G371" s="73"/>
      <c r="H371" s="68">
        <f>+H367+H368</f>
        <v>11515000</v>
      </c>
      <c r="I371" s="59">
        <f t="shared" ref="I371:L371" si="39">+I367+I368</f>
        <v>3485000</v>
      </c>
      <c r="J371" s="59">
        <f t="shared" si="39"/>
        <v>2664000</v>
      </c>
      <c r="K371" s="59">
        <f t="shared" si="39"/>
        <v>2818000</v>
      </c>
      <c r="L371" s="59">
        <f t="shared" si="39"/>
        <v>2548000</v>
      </c>
      <c r="N371" s="91"/>
    </row>
    <row r="372" spans="1:14" x14ac:dyDescent="0.3">
      <c r="A372" s="1"/>
      <c r="B372" s="1"/>
      <c r="C372" s="1"/>
      <c r="D372" s="1"/>
      <c r="E372" s="1"/>
      <c r="G372" s="1"/>
      <c r="I372" s="58"/>
      <c r="J372" s="58"/>
      <c r="K372" s="58"/>
      <c r="L372" s="58"/>
      <c r="N372" s="91"/>
    </row>
    <row r="373" spans="1:14" x14ac:dyDescent="0.3">
      <c r="D373" s="1"/>
      <c r="I373" s="58"/>
      <c r="J373" s="58"/>
      <c r="K373" s="58"/>
      <c r="L373" s="58"/>
      <c r="N373" s="91"/>
    </row>
  </sheetData>
  <mergeCells count="81">
    <mergeCell ref="C348:E348"/>
    <mergeCell ref="A1:J1"/>
    <mergeCell ref="A2:J2"/>
    <mergeCell ref="A4:C4"/>
    <mergeCell ref="D4:H4"/>
    <mergeCell ref="A5:C5"/>
    <mergeCell ref="D5:H5"/>
    <mergeCell ref="A6:C6"/>
    <mergeCell ref="D6:H6"/>
    <mergeCell ref="A7:C7"/>
    <mergeCell ref="D7:J7"/>
    <mergeCell ref="A8:C8"/>
    <mergeCell ref="D8:J8"/>
    <mergeCell ref="A16:A18"/>
    <mergeCell ref="B16:D18"/>
    <mergeCell ref="A9:C9"/>
    <mergeCell ref="D9:J9"/>
    <mergeCell ref="A10:C10"/>
    <mergeCell ref="D10:J10"/>
    <mergeCell ref="A11:C11"/>
    <mergeCell ref="D11:J11"/>
    <mergeCell ref="A12:C12"/>
    <mergeCell ref="D12:J12"/>
    <mergeCell ref="A14:A15"/>
    <mergeCell ref="B14:D15"/>
    <mergeCell ref="E14:J14"/>
    <mergeCell ref="A13:L13"/>
    <mergeCell ref="A34:A36"/>
    <mergeCell ref="B34:D36"/>
    <mergeCell ref="A20:A21"/>
    <mergeCell ref="B20:D21"/>
    <mergeCell ref="E20:J20"/>
    <mergeCell ref="A22:A24"/>
    <mergeCell ref="B22:D24"/>
    <mergeCell ref="A26:A27"/>
    <mergeCell ref="B26:D27"/>
    <mergeCell ref="E26:J26"/>
    <mergeCell ref="A28:A30"/>
    <mergeCell ref="B28:D30"/>
    <mergeCell ref="A32:A33"/>
    <mergeCell ref="B32:D33"/>
    <mergeCell ref="E32:J32"/>
    <mergeCell ref="A38:A39"/>
    <mergeCell ref="B38:D39"/>
    <mergeCell ref="E38:J38"/>
    <mergeCell ref="A40:A42"/>
    <mergeCell ref="B40:D42"/>
    <mergeCell ref="C55:E55"/>
    <mergeCell ref="C134:E134"/>
    <mergeCell ref="C138:E138"/>
    <mergeCell ref="C131:E131"/>
    <mergeCell ref="C137:E137"/>
    <mergeCell ref="C93:E93"/>
    <mergeCell ref="C334:E334"/>
    <mergeCell ref="C246:E246"/>
    <mergeCell ref="C168:E168"/>
    <mergeCell ref="C186:E186"/>
    <mergeCell ref="C187:E187"/>
    <mergeCell ref="C188:E188"/>
    <mergeCell ref="C189:E189"/>
    <mergeCell ref="C190:E190"/>
    <mergeCell ref="C198:E198"/>
    <mergeCell ref="C204:E204"/>
    <mergeCell ref="C244:E244"/>
    <mergeCell ref="C245:E245"/>
    <mergeCell ref="C339:E339"/>
    <mergeCell ref="C346:E346"/>
    <mergeCell ref="C347:E347"/>
    <mergeCell ref="C224:E224"/>
    <mergeCell ref="C132:E132"/>
    <mergeCell ref="C335:E335"/>
    <mergeCell ref="C336:E336"/>
    <mergeCell ref="C342:E342"/>
    <mergeCell ref="C343:E343"/>
    <mergeCell ref="C344:E344"/>
    <mergeCell ref="C345:E345"/>
    <mergeCell ref="C248:E248"/>
    <mergeCell ref="C249:E249"/>
    <mergeCell ref="C251:E251"/>
    <mergeCell ref="C252:E252"/>
    <mergeCell ref="C253:E25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Ilinka Djilas</dc:creator>
  <cp:lastModifiedBy>PC</cp:lastModifiedBy>
  <dcterms:created xsi:type="dcterms:W3CDTF">2020-10-12T05:35:29Z</dcterms:created>
  <dcterms:modified xsi:type="dcterms:W3CDTF">2022-01-31T08:04:40Z</dcterms:modified>
</cp:coreProperties>
</file>